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8070" tabRatio="634" activeTab="0"/>
  </bookViews>
  <sheets>
    <sheet name="Anex A1 Frmt for AUM disclosure" sheetId="1" r:id="rId1"/>
    <sheet name="Anex A2 Frmt AUM stateUT wise " sheetId="2" r:id="rId2"/>
  </sheets>
  <externalReferences>
    <externalReference r:id="rId5"/>
  </externalReferences>
  <definedNames>
    <definedName name="_xlfn._FV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<sst xmlns="http://schemas.openxmlformats.org/spreadsheetml/2006/main" count="163" uniqueCount="127">
  <si>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</si>
  <si>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</si>
  <si>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</si>
  <si>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</si>
  <si>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</si>
  <si>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</si>
  <si>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</si>
  <si>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</si>
  <si>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</si>
  <si>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</si>
  <si>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</si>
  <si>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</si>
  <si>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</si>
  <si>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</si>
  <si>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</si>
  <si>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</si>
  <si>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</si>
  <si>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</si>
  <si>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</si>
  <si>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</si>
  <si>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</si>
  <si>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</si>
  <si>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</si>
  <si>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</si>
  <si>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</si>
  <si>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</si>
  <si>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</si>
  <si>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</si>
  <si>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</si>
  <si>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</si>
  <si>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</si>
  <si>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</si>
  <si>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</si>
  <si>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</si>
  <si>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</si>
  <si>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>Category of Investor</t>
  </si>
  <si>
    <t xml:space="preserve">Name of the States/ Union Territories </t>
  </si>
  <si>
    <t>Assam</t>
  </si>
  <si>
    <t>Bihar</t>
  </si>
  <si>
    <t>Chandigarh</t>
  </si>
  <si>
    <t>Chhattisgarh</t>
  </si>
  <si>
    <t>Goa</t>
  </si>
  <si>
    <t>Gujarat</t>
  </si>
  <si>
    <t>Haryana</t>
  </si>
  <si>
    <t>Jharkhand</t>
  </si>
  <si>
    <t>Karnataka</t>
  </si>
  <si>
    <t>Kerala</t>
  </si>
  <si>
    <t>Madhya Pradesh</t>
  </si>
  <si>
    <t>Maharashtra</t>
  </si>
  <si>
    <t>New Delhi</t>
  </si>
  <si>
    <t>Orissa</t>
  </si>
  <si>
    <t>Punjab</t>
  </si>
  <si>
    <t>Rajasthan</t>
  </si>
  <si>
    <t>Tamil Nadu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</si>
  <si>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</si>
  <si>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</si>
  <si>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</si>
  <si>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</si>
  <si>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</si>
  <si>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</si>
  <si>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</si>
  <si>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</si>
  <si>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</si>
  <si>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</si>
  <si>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</si>
  <si>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</si>
  <si>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</si>
  <si>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</si>
  <si>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</si>
  <si>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</si>
  <si>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</si>
  <si>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</si>
  <si>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</si>
  <si>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</si>
  <si>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</si>
  <si>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</si>
  <si>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</si>
  <si>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</si>
  <si>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</si>
  <si>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</si>
  <si>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</si>
  <si>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</si>
  <si>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</si>
  <si>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</si>
  <si>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-</t>
  </si>
  <si>
    <t>BNP Paribas Mutual Fund (All figures in Rs. Crore)</t>
  </si>
  <si>
    <t>Dadra and Nagar Haveli</t>
  </si>
  <si>
    <t>Daman and Diu</t>
  </si>
  <si>
    <t>Himachal Pradesh</t>
  </si>
  <si>
    <t>Jammu and Kashmir</t>
  </si>
  <si>
    <t>Lakshadweep</t>
  </si>
  <si>
    <t>Meghalaya</t>
  </si>
  <si>
    <t>Nagaland</t>
  </si>
  <si>
    <t>Pondicherry</t>
  </si>
  <si>
    <t>Sikkim</t>
  </si>
  <si>
    <t>Tripura</t>
  </si>
  <si>
    <t>Andaman and Nicobar Islands</t>
  </si>
  <si>
    <t>Arunachal Pradesh</t>
  </si>
  <si>
    <t>Manipur</t>
  </si>
  <si>
    <t>Andhra Pradesh</t>
  </si>
  <si>
    <t>Mizoram</t>
  </si>
  <si>
    <t>Telangana</t>
  </si>
  <si>
    <t>BALANCE SCHEMES</t>
  </si>
  <si>
    <t>BNP PARIBAS FOCUSED 25 EQUITY FUND</t>
  </si>
  <si>
    <t>T30</t>
  </si>
  <si>
    <t>B30</t>
  </si>
  <si>
    <t xml:space="preserve">B30 : Other than T30  </t>
  </si>
  <si>
    <t xml:space="preserve">T30 : Top 30 cities as identified by AMFI </t>
  </si>
  <si>
    <t>BNP PARIBAS LIQUID FUND</t>
  </si>
  <si>
    <t>BNP PARIBAS CONSERVATIVE HYBRID FUND</t>
  </si>
  <si>
    <t>BNP PARIBAS CORPORATE BOND FUND</t>
  </si>
  <si>
    <t>BNP PARIBAS LOW DURATION FUND</t>
  </si>
  <si>
    <t>BNP PARIBAS MEDIUM TERM FUND</t>
  </si>
  <si>
    <t>BNP PARIBAS SHORT TERM FUND</t>
  </si>
  <si>
    <t>BNP PARIBAS LONG TERM EQUITY FUND (ELSS)</t>
  </si>
  <si>
    <t>BNP PARIBAS ARBITRAGE FUND</t>
  </si>
  <si>
    <t>BNP PARIBAS LARGE CAP FUND</t>
  </si>
  <si>
    <t>BNP PARIBAS MULTI CAP FUND</t>
  </si>
  <si>
    <t>BNP PARIBAS SUBSTANTIAL EQUITY HYBRID FUND</t>
  </si>
  <si>
    <t>BNP PARIBAS INDIA CONSUMPTION FUND</t>
  </si>
  <si>
    <t>BNP PARIBAS DYNAMIC EQUITY FUND</t>
  </si>
  <si>
    <t>BNP PARIBAS OVERNIGHT FUND</t>
  </si>
  <si>
    <t>BNP PARIBAS FUNDS AQUA FUND OF FUND</t>
  </si>
  <si>
    <t>BNP Paribas Flexi Debt Fund</t>
  </si>
  <si>
    <t>BNP Paribas Mid Cap Fund</t>
  </si>
  <si>
    <t>BNP PARIBAS Mutual Fund: Average Net Assets Under Management (AAUM) for the period 01-FEB-22 to 28-FEB-22 (All figures in Rs. Crore)</t>
  </si>
  <si>
    <t>Table showing State wise /Union Territory wise contribution to AAUM of category of schemes for the period 01-FEB-22 to 28-FEB-22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</si>
</sst>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\ \`\ &quot;&quot;#,##0_);\(&quot;&quot;\ \`\ &quot;&quot;#,##0\)"/>
    <numFmt numFmtId="173" formatCode="&quot;&quot;\ \`\ &quot;&quot;#,##0_);[Red]\(&quot;&quot;\ \`\ &quot;&quot;#,##0\)"/>
    <numFmt numFmtId="174" formatCode="&quot;&quot;\ \`\ &quot;&quot;#,##0.00_);\(&quot;&quot;\ \`\ &quot;&quot;#,##0.00\)"/>
    <numFmt numFmtId="175" formatCode="&quot;&quot;\ \`\ &quot;&quot;#,##0.00_);[Red]\(&quot;&quot;\ \`\ &quot;&quot;#,##0.00\)"/>
    <numFmt numFmtId="176" formatCode="_(&quot;&quot;\ \`\ &quot;&quot;* #,##0_);_(&quot;&quot;\ \`\ &quot;&quot;* \(#,##0\);_(&quot;&quot;\ \`\ &quot;&quot;* &quot;-&quot;_);_(@_)"/>
    <numFmt numFmtId="177" formatCode="_(&quot;&quot;\ \`\ &quot;&quot;* #,##0.00_);_(&quot;&quot;\ \`\ &quot;&quot;* \(#,##0.00\);_(&quot;&quot;\ \`\ &quot;&quot;* &quot;-&quot;??_);_(@_)"/>
    <numFmt numFmtId="178" formatCode="_-* #,##0\ _I_N_R_-;\-* #,##0\ _I_N_R_-;_-* &quot;-&quot;??\ _I_N_R_-;_-@_-"/>
    <numFmt numFmtId="179" formatCode="_-* #,##0.00\ _I_N_R_-;\-* #,##0.00\ _I_N_R_-;_-* &quot;-&quot;??\ _I_N_R_-;_-@_-"/>
    <numFmt numFmtId="180" formatCode="_-* #,##0.00_-;\-* #,##0.00_-;_-* &quot;-&quot;??_-;_-@_-"/>
    <numFmt numFmtId="181" formatCode="0.00000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57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57" applyFont="1">
      <alignment/>
      <protection/>
    </xf>
    <xf numFmtId="0" fontId="8" fillId="0" borderId="0" xfId="57" applyFont="1">
      <alignment/>
      <protection/>
    </xf>
    <xf numFmtId="0" fontId="7" fillId="0" borderId="0" xfId="57" applyFont="1">
      <alignment/>
      <protection/>
    </xf>
    <xf numFmtId="0" fontId="2" fillId="0" borderId="11" xfId="0" applyFont="1" applyBorder="1" applyAlignment="1">
      <alignment/>
    </xf>
    <xf numFmtId="0" fontId="10" fillId="0" borderId="10" xfId="56" applyFont="1" applyBorder="1" applyAlignment="1">
      <alignment horizontal="center"/>
      <protection/>
    </xf>
    <xf numFmtId="0" fontId="10" fillId="0" borderId="10" xfId="56" applyFont="1" applyBorder="1" applyAlignment="1">
      <alignment horizontal="left"/>
      <protection/>
    </xf>
    <xf numFmtId="0" fontId="10" fillId="0" borderId="10" xfId="56" applyFont="1" applyBorder="1">
      <alignment/>
      <protection/>
    </xf>
    <xf numFmtId="2" fontId="5" fillId="0" borderId="10" xfId="57" applyNumberFormat="1" applyFont="1" applyFill="1" applyBorder="1" applyAlignment="1">
      <alignment horizontal="center" vertical="top" wrapText="1"/>
      <protection/>
    </xf>
    <xf numFmtId="0" fontId="2" fillId="0" borderId="12" xfId="0" applyFont="1" applyBorder="1" applyAlignment="1">
      <alignment/>
    </xf>
    <xf numFmtId="17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171" fontId="2" fillId="0" borderId="10" xfId="0" applyNumberFormat="1" applyFont="1" applyBorder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Fill="1" applyBorder="1" applyAlignment="1" applyProtection="1">
      <alignment/>
      <protection locked="0"/>
    </xf>
    <xf numFmtId="171" fontId="0" fillId="0" borderId="10" xfId="42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57" applyFont="1" applyAlignment="1">
      <alignment horizontal="left"/>
      <protection/>
    </xf>
    <xf numFmtId="0" fontId="8" fillId="0" borderId="0" xfId="57" applyFont="1" applyAlignment="1">
      <alignment horizontal="left"/>
      <protection/>
    </xf>
    <xf numFmtId="0" fontId="7" fillId="0" borderId="0" xfId="57" applyFont="1" applyAlignment="1">
      <alignment horizontal="left"/>
      <protection/>
    </xf>
    <xf numFmtId="0" fontId="5" fillId="0" borderId="13" xfId="57" applyNumberFormat="1" applyFont="1" applyFill="1" applyBorder="1" applyAlignment="1">
      <alignment horizontal="left" wrapText="1"/>
      <protection/>
    </xf>
    <xf numFmtId="0" fontId="5" fillId="0" borderId="10" xfId="57" applyNumberFormat="1" applyFont="1" applyFill="1" applyBorder="1" applyAlignment="1">
      <alignment horizontal="left" wrapText="1"/>
      <protection/>
    </xf>
    <xf numFmtId="0" fontId="5" fillId="0" borderId="14" xfId="57" applyNumberFormat="1" applyFont="1" applyFill="1" applyBorder="1" applyAlignment="1">
      <alignment horizontal="left" wrapText="1"/>
      <protection/>
    </xf>
    <xf numFmtId="0" fontId="5" fillId="0" borderId="0" xfId="57" applyFont="1" applyAlignment="1">
      <alignment horizontal="left"/>
      <protection/>
    </xf>
    <xf numFmtId="0" fontId="2" fillId="0" borderId="15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5" xfId="0" applyFont="1" applyBorder="1" applyAlignment="1">
      <alignment horizontal="left" wrapText="1"/>
    </xf>
    <xf numFmtId="4" fontId="0" fillId="0" borderId="11" xfId="0" applyNumberFormat="1" applyBorder="1" applyAlignment="1">
      <alignment horizontal="left"/>
    </xf>
    <xf numFmtId="0" fontId="0" fillId="0" borderId="15" xfId="0" applyBorder="1" applyAlignment="1">
      <alignment horizontal="left" wrapText="1"/>
    </xf>
    <xf numFmtId="4" fontId="2" fillId="0" borderId="13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left"/>
    </xf>
    <xf numFmtId="4" fontId="0" fillId="0" borderId="13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2" fontId="5" fillId="0" borderId="16" xfId="57" applyNumberFormat="1" applyFont="1" applyFill="1" applyBorder="1" applyAlignment="1">
      <alignment horizontal="left"/>
      <protection/>
    </xf>
    <xf numFmtId="4" fontId="0" fillId="0" borderId="17" xfId="0" applyNumberFormat="1" applyBorder="1" applyAlignment="1">
      <alignment horizontal="left"/>
    </xf>
    <xf numFmtId="4" fontId="2" fillId="0" borderId="17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9" fontId="45" fillId="0" borderId="20" xfId="56" applyNumberFormat="1" applyFont="1" applyFill="1" applyBorder="1" applyAlignment="1">
      <alignment horizontal="center" vertical="center" wrapText="1"/>
      <protection/>
    </xf>
    <xf numFmtId="49" fontId="45" fillId="0" borderId="11" xfId="56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2" fontId="7" fillId="0" borderId="21" xfId="57" applyNumberFormat="1" applyFont="1" applyFill="1" applyBorder="1" applyAlignment="1">
      <alignment horizontal="left" vertical="top" wrapText="1"/>
      <protection/>
    </xf>
    <xf numFmtId="2" fontId="7" fillId="0" borderId="22" xfId="57" applyNumberFormat="1" applyFont="1" applyFill="1" applyBorder="1" applyAlignment="1">
      <alignment horizontal="left" vertical="top" wrapText="1"/>
      <protection/>
    </xf>
    <xf numFmtId="2" fontId="7" fillId="0" borderId="23" xfId="57" applyNumberFormat="1" applyFont="1" applyFill="1" applyBorder="1" applyAlignment="1">
      <alignment horizontal="left" vertical="top" wrapText="1"/>
      <protection/>
    </xf>
    <xf numFmtId="2" fontId="7" fillId="0" borderId="21" xfId="57" applyNumberFormat="1" applyFont="1" applyFill="1" applyBorder="1" applyAlignment="1">
      <alignment horizontal="left"/>
      <protection/>
    </xf>
    <xf numFmtId="2" fontId="7" fillId="0" borderId="22" xfId="57" applyNumberFormat="1" applyFont="1" applyFill="1" applyBorder="1" applyAlignment="1">
      <alignment horizontal="left"/>
      <protection/>
    </xf>
    <xf numFmtId="2" fontId="7" fillId="0" borderId="23" xfId="57" applyNumberFormat="1" applyFont="1" applyFill="1" applyBorder="1" applyAlignment="1">
      <alignment horizontal="left"/>
      <protection/>
    </xf>
    <xf numFmtId="2" fontId="3" fillId="0" borderId="21" xfId="57" applyNumberFormat="1" applyFont="1" applyFill="1" applyBorder="1" applyAlignment="1">
      <alignment horizontal="left" vertical="top" wrapText="1"/>
      <protection/>
    </xf>
    <xf numFmtId="2" fontId="3" fillId="0" borderId="22" xfId="57" applyNumberFormat="1" applyFont="1" applyFill="1" applyBorder="1" applyAlignment="1">
      <alignment horizontal="left" vertical="top" wrapText="1"/>
      <protection/>
    </xf>
    <xf numFmtId="2" fontId="3" fillId="0" borderId="23" xfId="57" applyNumberFormat="1" applyFont="1" applyFill="1" applyBorder="1" applyAlignment="1">
      <alignment horizontal="left" vertical="top" wrapText="1"/>
      <protection/>
    </xf>
    <xf numFmtId="3" fontId="7" fillId="0" borderId="24" xfId="57" applyNumberFormat="1" applyFont="1" applyFill="1" applyBorder="1" applyAlignment="1">
      <alignment horizontal="left" vertical="center" wrapText="1"/>
      <protection/>
    </xf>
    <xf numFmtId="3" fontId="7" fillId="0" borderId="25" xfId="57" applyNumberFormat="1" applyFont="1" applyFill="1" applyBorder="1" applyAlignment="1">
      <alignment horizontal="left" vertical="center" wrapText="1"/>
      <protection/>
    </xf>
    <xf numFmtId="3" fontId="7" fillId="0" borderId="26" xfId="57" applyNumberFormat="1" applyFont="1" applyFill="1" applyBorder="1" applyAlignment="1">
      <alignment horizontal="left" vertical="center" wrapText="1"/>
      <protection/>
    </xf>
    <xf numFmtId="49" fontId="45" fillId="0" borderId="27" xfId="56" applyNumberFormat="1" applyFont="1" applyFill="1" applyBorder="1" applyAlignment="1">
      <alignment horizontal="left" vertical="center" wrapText="1"/>
      <protection/>
    </xf>
    <xf numFmtId="49" fontId="45" fillId="0" borderId="15" xfId="56" applyNumberFormat="1" applyFont="1" applyFill="1" applyBorder="1" applyAlignment="1">
      <alignment horizontal="left" vertical="center" wrapText="1"/>
      <protection/>
    </xf>
    <xf numFmtId="2" fontId="7" fillId="0" borderId="28" xfId="57" applyNumberFormat="1" applyFont="1" applyFill="1" applyBorder="1" applyAlignment="1">
      <alignment horizontal="left" vertical="top" wrapText="1"/>
      <protection/>
    </xf>
    <xf numFmtId="2" fontId="7" fillId="0" borderId="29" xfId="57" applyNumberFormat="1" applyFont="1" applyFill="1" applyBorder="1" applyAlignment="1">
      <alignment horizontal="left" vertical="top" wrapText="1"/>
      <protection/>
    </xf>
    <xf numFmtId="2" fontId="7" fillId="0" borderId="30" xfId="57" applyNumberFormat="1" applyFont="1" applyFill="1" applyBorder="1" applyAlignment="1">
      <alignment horizontal="left" vertical="top" wrapText="1"/>
      <protection/>
    </xf>
    <xf numFmtId="2" fontId="7" fillId="0" borderId="31" xfId="57" applyNumberFormat="1" applyFont="1" applyFill="1" applyBorder="1" applyAlignment="1">
      <alignment horizontal="left" vertical="top" wrapText="1"/>
      <protection/>
    </xf>
    <xf numFmtId="2" fontId="7" fillId="0" borderId="32" xfId="57" applyNumberFormat="1" applyFont="1" applyFill="1" applyBorder="1" applyAlignment="1">
      <alignment horizontal="left" vertical="top" wrapText="1"/>
      <protection/>
    </xf>
    <xf numFmtId="2" fontId="7" fillId="0" borderId="27" xfId="57" applyNumberFormat="1" applyFont="1" applyFill="1" applyBorder="1" applyAlignment="1">
      <alignment horizontal="left" vertical="top" wrapText="1"/>
      <protection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 4 2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ugan\Desktop\BNP%20FEB22\SEBI%20AAUM%20FEB22\BNP_FEB22_SEBIAVGAUM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5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6"/>
  <sheetViews>
    <sheetView tabSelected="1" zoomScalePageLayoutView="0" workbookViewId="0" topLeftCell="A1">
      <selection activeCell="A1" sqref="A1:A5"/>
    </sheetView>
  </sheetViews>
  <sheetFormatPr defaultColWidth="9.140625" defaultRowHeight="12.75"/>
  <cols>
    <col min="1" max="1" width="8.57421875" style="2" customWidth="1"/>
    <col min="2" max="2" width="48.140625" style="30" customWidth="1"/>
    <col min="3" max="3" width="4.7109375" style="30" customWidth="1"/>
    <col min="4" max="4" width="5.57421875" style="30" customWidth="1"/>
    <col min="5" max="7" width="4.7109375" style="30" customWidth="1"/>
    <col min="8" max="8" width="6.57421875" style="30" bestFit="1" customWidth="1"/>
    <col min="9" max="9" width="8.140625" style="30" customWidth="1"/>
    <col min="10" max="10" width="6.7109375" style="30" customWidth="1"/>
    <col min="11" max="11" width="4.7109375" style="30" customWidth="1"/>
    <col min="12" max="12" width="6.7109375" style="30" customWidth="1"/>
    <col min="13" max="17" width="4.7109375" style="30" customWidth="1"/>
    <col min="18" max="18" width="5.7109375" style="30" customWidth="1"/>
    <col min="19" max="19" width="6.7109375" style="30" customWidth="1"/>
    <col min="20" max="20" width="5.7109375" style="30" customWidth="1"/>
    <col min="21" max="21" width="4.7109375" style="30" customWidth="1"/>
    <col min="22" max="22" width="5.7109375" style="30" customWidth="1"/>
    <col min="23" max="27" width="4.7109375" style="30" customWidth="1"/>
    <col min="28" max="29" width="5.7109375" style="30" customWidth="1"/>
    <col min="30" max="31" width="4.7109375" style="30" customWidth="1"/>
    <col min="32" max="32" width="5.7109375" style="30" customWidth="1"/>
    <col min="33" max="37" width="4.7109375" style="30" customWidth="1"/>
    <col min="38" max="39" width="5.7109375" style="30" customWidth="1"/>
    <col min="40" max="41" width="4.7109375" style="30" customWidth="1"/>
    <col min="42" max="42" width="5.7109375" style="30" customWidth="1"/>
    <col min="43" max="47" width="4.7109375" style="30" customWidth="1"/>
    <col min="48" max="48" width="8.140625" style="30" customWidth="1"/>
    <col min="49" max="49" width="8.140625" style="30" bestFit="1" customWidth="1"/>
    <col min="50" max="50" width="5.57421875" style="30" bestFit="1" customWidth="1"/>
    <col min="51" max="51" width="4.7109375" style="30" customWidth="1"/>
    <col min="52" max="52" width="8.140625" style="30" customWidth="1"/>
    <col min="53" max="57" width="4.7109375" style="30" customWidth="1"/>
    <col min="58" max="58" width="6.7109375" style="30" customWidth="1"/>
    <col min="59" max="59" width="6.57421875" style="30" bestFit="1" customWidth="1"/>
    <col min="60" max="60" width="5.57421875" style="30" bestFit="1" customWidth="1"/>
    <col min="61" max="61" width="4.7109375" style="30" customWidth="1"/>
    <col min="62" max="62" width="6.7109375" style="30" customWidth="1"/>
    <col min="63" max="63" width="17.140625" style="30" customWidth="1"/>
    <col min="64" max="73" width="9.140625" style="30" customWidth="1"/>
    <col min="74" max="16384" width="9.140625" style="2" customWidth="1"/>
  </cols>
  <sheetData>
    <row r="1" spans="1:73" s="1" customFormat="1" ht="19.5" thickBot="1">
      <c r="A1" s="59" t="s">
        <v>58</v>
      </c>
      <c r="B1" s="75" t="s">
        <v>27</v>
      </c>
      <c r="C1" s="69" t="s">
        <v>125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1"/>
      <c r="BL1" s="22"/>
      <c r="BM1" s="22"/>
      <c r="BN1" s="22"/>
      <c r="BO1" s="22"/>
      <c r="BP1" s="22"/>
      <c r="BQ1" s="22"/>
      <c r="BR1" s="22"/>
      <c r="BS1" s="22"/>
      <c r="BT1" s="22"/>
      <c r="BU1" s="22"/>
    </row>
    <row r="2" spans="1:73" s="6" customFormat="1" ht="18.75" thickBot="1">
      <c r="A2" s="60"/>
      <c r="B2" s="76"/>
      <c r="C2" s="63" t="s">
        <v>26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5"/>
      <c r="W2" s="63" t="s">
        <v>24</v>
      </c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5"/>
      <c r="AQ2" s="63" t="s">
        <v>25</v>
      </c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5"/>
      <c r="BK2" s="72" t="s">
        <v>22</v>
      </c>
      <c r="BL2" s="23"/>
      <c r="BM2" s="23"/>
      <c r="BN2" s="23"/>
      <c r="BO2" s="23"/>
      <c r="BP2" s="23"/>
      <c r="BQ2" s="23"/>
      <c r="BR2" s="23"/>
      <c r="BS2" s="23"/>
      <c r="BT2" s="23"/>
      <c r="BU2" s="23"/>
    </row>
    <row r="3" spans="1:73" s="7" customFormat="1" ht="18.75" thickBot="1">
      <c r="A3" s="60"/>
      <c r="B3" s="76"/>
      <c r="C3" s="66" t="s">
        <v>104</v>
      </c>
      <c r="D3" s="67"/>
      <c r="E3" s="67"/>
      <c r="F3" s="67"/>
      <c r="G3" s="67"/>
      <c r="H3" s="67"/>
      <c r="I3" s="67"/>
      <c r="J3" s="67"/>
      <c r="K3" s="67"/>
      <c r="L3" s="68"/>
      <c r="M3" s="66" t="s">
        <v>105</v>
      </c>
      <c r="N3" s="67"/>
      <c r="O3" s="67"/>
      <c r="P3" s="67"/>
      <c r="Q3" s="67"/>
      <c r="R3" s="67"/>
      <c r="S3" s="67"/>
      <c r="T3" s="67"/>
      <c r="U3" s="67"/>
      <c r="V3" s="68"/>
      <c r="W3" s="66" t="s">
        <v>104</v>
      </c>
      <c r="X3" s="67"/>
      <c r="Y3" s="67"/>
      <c r="Z3" s="67"/>
      <c r="AA3" s="67"/>
      <c r="AB3" s="67"/>
      <c r="AC3" s="67"/>
      <c r="AD3" s="67"/>
      <c r="AE3" s="67"/>
      <c r="AF3" s="68"/>
      <c r="AG3" s="66" t="s">
        <v>105</v>
      </c>
      <c r="AH3" s="67"/>
      <c r="AI3" s="67"/>
      <c r="AJ3" s="67"/>
      <c r="AK3" s="67"/>
      <c r="AL3" s="67"/>
      <c r="AM3" s="67"/>
      <c r="AN3" s="67"/>
      <c r="AO3" s="67"/>
      <c r="AP3" s="68"/>
      <c r="AQ3" s="66" t="s">
        <v>104</v>
      </c>
      <c r="AR3" s="67"/>
      <c r="AS3" s="67"/>
      <c r="AT3" s="67"/>
      <c r="AU3" s="67"/>
      <c r="AV3" s="67"/>
      <c r="AW3" s="67"/>
      <c r="AX3" s="67"/>
      <c r="AY3" s="67"/>
      <c r="AZ3" s="68"/>
      <c r="BA3" s="66" t="s">
        <v>105</v>
      </c>
      <c r="BB3" s="67"/>
      <c r="BC3" s="67"/>
      <c r="BD3" s="67"/>
      <c r="BE3" s="67"/>
      <c r="BF3" s="67"/>
      <c r="BG3" s="67"/>
      <c r="BH3" s="67"/>
      <c r="BI3" s="67"/>
      <c r="BJ3" s="68"/>
      <c r="BK3" s="73"/>
      <c r="BL3" s="24"/>
      <c r="BM3" s="24"/>
      <c r="BN3" s="24"/>
      <c r="BO3" s="24"/>
      <c r="BP3" s="24"/>
      <c r="BQ3" s="24"/>
      <c r="BR3" s="24"/>
      <c r="BS3" s="24"/>
      <c r="BT3" s="24"/>
      <c r="BU3" s="24"/>
    </row>
    <row r="4" spans="1:73" s="7" customFormat="1" ht="18">
      <c r="A4" s="60"/>
      <c r="B4" s="76"/>
      <c r="C4" s="80" t="s">
        <v>33</v>
      </c>
      <c r="D4" s="81"/>
      <c r="E4" s="81"/>
      <c r="F4" s="81"/>
      <c r="G4" s="82"/>
      <c r="H4" s="77" t="s">
        <v>34</v>
      </c>
      <c r="I4" s="78"/>
      <c r="J4" s="78"/>
      <c r="K4" s="78"/>
      <c r="L4" s="79"/>
      <c r="M4" s="80" t="s">
        <v>33</v>
      </c>
      <c r="N4" s="81"/>
      <c r="O4" s="81"/>
      <c r="P4" s="81"/>
      <c r="Q4" s="82"/>
      <c r="R4" s="77" t="s">
        <v>34</v>
      </c>
      <c r="S4" s="78"/>
      <c r="T4" s="78"/>
      <c r="U4" s="78"/>
      <c r="V4" s="79"/>
      <c r="W4" s="80" t="s">
        <v>33</v>
      </c>
      <c r="X4" s="81"/>
      <c r="Y4" s="81"/>
      <c r="Z4" s="81"/>
      <c r="AA4" s="82"/>
      <c r="AB4" s="77" t="s">
        <v>34</v>
      </c>
      <c r="AC4" s="78"/>
      <c r="AD4" s="78"/>
      <c r="AE4" s="78"/>
      <c r="AF4" s="79"/>
      <c r="AG4" s="80" t="s">
        <v>33</v>
      </c>
      <c r="AH4" s="81"/>
      <c r="AI4" s="81"/>
      <c r="AJ4" s="81"/>
      <c r="AK4" s="82"/>
      <c r="AL4" s="77" t="s">
        <v>34</v>
      </c>
      <c r="AM4" s="78"/>
      <c r="AN4" s="78"/>
      <c r="AO4" s="78"/>
      <c r="AP4" s="79"/>
      <c r="AQ4" s="80" t="s">
        <v>33</v>
      </c>
      <c r="AR4" s="81"/>
      <c r="AS4" s="81"/>
      <c r="AT4" s="81"/>
      <c r="AU4" s="82"/>
      <c r="AV4" s="77" t="s">
        <v>34</v>
      </c>
      <c r="AW4" s="78"/>
      <c r="AX4" s="78"/>
      <c r="AY4" s="78"/>
      <c r="AZ4" s="79"/>
      <c r="BA4" s="80" t="s">
        <v>33</v>
      </c>
      <c r="BB4" s="81"/>
      <c r="BC4" s="81"/>
      <c r="BD4" s="81"/>
      <c r="BE4" s="82"/>
      <c r="BF4" s="77" t="s">
        <v>34</v>
      </c>
      <c r="BG4" s="78"/>
      <c r="BH4" s="78"/>
      <c r="BI4" s="78"/>
      <c r="BJ4" s="79"/>
      <c r="BK4" s="73"/>
      <c r="BL4" s="24"/>
      <c r="BM4" s="24"/>
      <c r="BN4" s="24"/>
      <c r="BO4" s="24"/>
      <c r="BP4" s="24"/>
      <c r="BQ4" s="24"/>
      <c r="BR4" s="24"/>
      <c r="BS4" s="24"/>
      <c r="BT4" s="24"/>
      <c r="BU4" s="24"/>
    </row>
    <row r="5" spans="1:73" s="5" customFormat="1" ht="15" customHeight="1">
      <c r="A5" s="60"/>
      <c r="B5" s="76"/>
      <c r="C5" s="25">
        <v>1</v>
      </c>
      <c r="D5" s="26">
        <v>2</v>
      </c>
      <c r="E5" s="26">
        <v>3</v>
      </c>
      <c r="F5" s="26">
        <v>4</v>
      </c>
      <c r="G5" s="27">
        <v>5</v>
      </c>
      <c r="H5" s="25">
        <v>1</v>
      </c>
      <c r="I5" s="26">
        <v>2</v>
      </c>
      <c r="J5" s="26">
        <v>3</v>
      </c>
      <c r="K5" s="26">
        <v>4</v>
      </c>
      <c r="L5" s="27">
        <v>5</v>
      </c>
      <c r="M5" s="25">
        <v>1</v>
      </c>
      <c r="N5" s="26">
        <v>2</v>
      </c>
      <c r="O5" s="26">
        <v>3</v>
      </c>
      <c r="P5" s="26">
        <v>4</v>
      </c>
      <c r="Q5" s="27">
        <v>5</v>
      </c>
      <c r="R5" s="25">
        <v>1</v>
      </c>
      <c r="S5" s="26">
        <v>2</v>
      </c>
      <c r="T5" s="26">
        <v>3</v>
      </c>
      <c r="U5" s="26">
        <v>4</v>
      </c>
      <c r="V5" s="27">
        <v>5</v>
      </c>
      <c r="W5" s="25">
        <v>1</v>
      </c>
      <c r="X5" s="26">
        <v>2</v>
      </c>
      <c r="Y5" s="26">
        <v>3</v>
      </c>
      <c r="Z5" s="26">
        <v>4</v>
      </c>
      <c r="AA5" s="27">
        <v>5</v>
      </c>
      <c r="AB5" s="25">
        <v>1</v>
      </c>
      <c r="AC5" s="26">
        <v>2</v>
      </c>
      <c r="AD5" s="26">
        <v>3</v>
      </c>
      <c r="AE5" s="26">
        <v>4</v>
      </c>
      <c r="AF5" s="27">
        <v>5</v>
      </c>
      <c r="AG5" s="25">
        <v>1</v>
      </c>
      <c r="AH5" s="26">
        <v>2</v>
      </c>
      <c r="AI5" s="26">
        <v>3</v>
      </c>
      <c r="AJ5" s="26">
        <v>4</v>
      </c>
      <c r="AK5" s="27">
        <v>5</v>
      </c>
      <c r="AL5" s="25">
        <v>1</v>
      </c>
      <c r="AM5" s="26">
        <v>2</v>
      </c>
      <c r="AN5" s="26">
        <v>3</v>
      </c>
      <c r="AO5" s="26">
        <v>4</v>
      </c>
      <c r="AP5" s="27">
        <v>5</v>
      </c>
      <c r="AQ5" s="25">
        <v>1</v>
      </c>
      <c r="AR5" s="26">
        <v>2</v>
      </c>
      <c r="AS5" s="26">
        <v>3</v>
      </c>
      <c r="AT5" s="26">
        <v>4</v>
      </c>
      <c r="AU5" s="27">
        <v>5</v>
      </c>
      <c r="AV5" s="25">
        <v>1</v>
      </c>
      <c r="AW5" s="26">
        <v>2</v>
      </c>
      <c r="AX5" s="26">
        <v>3</v>
      </c>
      <c r="AY5" s="26">
        <v>4</v>
      </c>
      <c r="AZ5" s="27">
        <v>5</v>
      </c>
      <c r="BA5" s="25">
        <v>1</v>
      </c>
      <c r="BB5" s="26">
        <v>2</v>
      </c>
      <c r="BC5" s="26">
        <v>3</v>
      </c>
      <c r="BD5" s="26">
        <v>4</v>
      </c>
      <c r="BE5" s="27">
        <v>5</v>
      </c>
      <c r="BF5" s="25">
        <v>1</v>
      </c>
      <c r="BG5" s="26">
        <v>2</v>
      </c>
      <c r="BH5" s="26">
        <v>3</v>
      </c>
      <c r="BI5" s="26">
        <v>4</v>
      </c>
      <c r="BJ5" s="27">
        <v>5</v>
      </c>
      <c r="BK5" s="74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63" ht="12.75">
      <c r="A6" s="8" t="s">
        <v>0</v>
      </c>
      <c r="B6" s="29" t="s">
        <v>6</v>
      </c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5"/>
    </row>
    <row r="7" spans="1:63" ht="12.75">
      <c r="A7" s="8" t="s">
        <v>59</v>
      </c>
      <c r="B7" s="31" t="s">
        <v>12</v>
      </c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5"/>
    </row>
    <row r="8" spans="1:63" ht="12.75">
      <c r="A8" s="47"/>
      <c r="B8" s="48" t="s">
        <v>108</v>
      </c>
      <c r="C8" s="49">
        <v>0</v>
      </c>
      <c r="D8" s="49">
        <v>12.906744908464285</v>
      </c>
      <c r="E8" s="49">
        <v>0</v>
      </c>
      <c r="F8" s="49">
        <v>0</v>
      </c>
      <c r="G8" s="49">
        <v>0</v>
      </c>
      <c r="H8" s="49">
        <v>7.196981952447398</v>
      </c>
      <c r="I8" s="49">
        <v>583.3472924156418</v>
      </c>
      <c r="J8" s="49">
        <v>80.96510292014285</v>
      </c>
      <c r="K8" s="49">
        <v>0</v>
      </c>
      <c r="L8" s="49">
        <v>21.601926055772875</v>
      </c>
      <c r="M8" s="49">
        <v>0</v>
      </c>
      <c r="N8" s="49">
        <v>0.0005142220000000002</v>
      </c>
      <c r="O8" s="49">
        <v>0</v>
      </c>
      <c r="P8" s="49">
        <v>0</v>
      </c>
      <c r="Q8" s="49">
        <v>0</v>
      </c>
      <c r="R8" s="49">
        <v>3.426126412588317</v>
      </c>
      <c r="S8" s="49">
        <v>76.50356779100099</v>
      </c>
      <c r="T8" s="49">
        <v>0</v>
      </c>
      <c r="U8" s="49">
        <v>0</v>
      </c>
      <c r="V8" s="49">
        <v>5.582082382048558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0.014504822251038205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0.0009404915103469269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8.93765046906801</v>
      </c>
      <c r="AW8" s="49">
        <v>234.45654863996486</v>
      </c>
      <c r="AX8" s="49">
        <v>0</v>
      </c>
      <c r="AY8" s="49">
        <v>0</v>
      </c>
      <c r="AZ8" s="49">
        <v>35.92341041023953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2.0214523064920344</v>
      </c>
      <c r="BG8" s="49">
        <v>2.0186022739280287</v>
      </c>
      <c r="BH8" s="49">
        <v>0</v>
      </c>
      <c r="BI8" s="49">
        <v>0</v>
      </c>
      <c r="BJ8" s="49">
        <v>3.068014944796178</v>
      </c>
      <c r="BK8" s="50">
        <f>SUM(C8:BJ8)</f>
        <v>1077.9714634183574</v>
      </c>
    </row>
    <row r="9" spans="1:63" ht="12.75">
      <c r="A9" s="47"/>
      <c r="B9" s="48" t="s">
        <v>121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0.08040239875015297</v>
      </c>
      <c r="I9" s="49">
        <v>31.90149760564286</v>
      </c>
      <c r="J9" s="49">
        <v>3.107846800785714</v>
      </c>
      <c r="K9" s="49">
        <v>0</v>
      </c>
      <c r="L9" s="49">
        <v>0.8191352014642854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0.01616716346413274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3.5760970137499997</v>
      </c>
      <c r="AS9" s="49">
        <v>0</v>
      </c>
      <c r="AT9" s="49">
        <v>0</v>
      </c>
      <c r="AU9" s="49">
        <v>0</v>
      </c>
      <c r="AV9" s="49">
        <v>1.8329340873920226</v>
      </c>
      <c r="AW9" s="49">
        <v>20.32077817746437</v>
      </c>
      <c r="AX9" s="49">
        <v>0</v>
      </c>
      <c r="AY9" s="49">
        <v>0</v>
      </c>
      <c r="AZ9" s="49">
        <v>3.768160524645506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0.13999738792940583</v>
      </c>
      <c r="BG9" s="49">
        <v>3.076921420005491E-05</v>
      </c>
      <c r="BH9" s="49">
        <v>0</v>
      </c>
      <c r="BI9" s="49">
        <v>0</v>
      </c>
      <c r="BJ9" s="49">
        <v>0.8992357822830642</v>
      </c>
      <c r="BK9" s="50">
        <f>SUM(C9:BJ9)</f>
        <v>66.46228291278574</v>
      </c>
    </row>
    <row r="10" spans="1:63" ht="12.75">
      <c r="A10" s="8"/>
      <c r="B10" s="33" t="s">
        <v>68</v>
      </c>
      <c r="C10" s="34">
        <f aca="true" t="shared" si="0" ref="C10:AH10">SUM(C8:C9)</f>
        <v>0</v>
      </c>
      <c r="D10" s="34">
        <f t="shared" si="0"/>
        <v>12.906744908464285</v>
      </c>
      <c r="E10" s="34">
        <f t="shared" si="0"/>
        <v>0</v>
      </c>
      <c r="F10" s="34">
        <f t="shared" si="0"/>
        <v>0</v>
      </c>
      <c r="G10" s="34">
        <f t="shared" si="0"/>
        <v>0</v>
      </c>
      <c r="H10" s="34">
        <f t="shared" si="0"/>
        <v>7.277384351197552</v>
      </c>
      <c r="I10" s="34">
        <f t="shared" si="0"/>
        <v>615.2487900212847</v>
      </c>
      <c r="J10" s="34">
        <f t="shared" si="0"/>
        <v>84.07294972092856</v>
      </c>
      <c r="K10" s="34">
        <f t="shared" si="0"/>
        <v>0</v>
      </c>
      <c r="L10" s="34">
        <f t="shared" si="0"/>
        <v>22.42106125723716</v>
      </c>
      <c r="M10" s="34">
        <f t="shared" si="0"/>
        <v>0</v>
      </c>
      <c r="N10" s="34">
        <f t="shared" si="0"/>
        <v>0.0005142220000000002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3.4422935760524496</v>
      </c>
      <c r="S10" s="34">
        <f t="shared" si="0"/>
        <v>76.50356779100099</v>
      </c>
      <c r="T10" s="34">
        <f t="shared" si="0"/>
        <v>0</v>
      </c>
      <c r="U10" s="34">
        <f t="shared" si="0"/>
        <v>0</v>
      </c>
      <c r="V10" s="34">
        <f t="shared" si="0"/>
        <v>5.582082382048558</v>
      </c>
      <c r="W10" s="34">
        <f t="shared" si="0"/>
        <v>0</v>
      </c>
      <c r="X10" s="34">
        <f t="shared" si="0"/>
        <v>0</v>
      </c>
      <c r="Y10" s="34">
        <f t="shared" si="0"/>
        <v>0</v>
      </c>
      <c r="Z10" s="34">
        <f t="shared" si="0"/>
        <v>0</v>
      </c>
      <c r="AA10" s="34">
        <f t="shared" si="0"/>
        <v>0</v>
      </c>
      <c r="AB10" s="34">
        <f t="shared" si="0"/>
        <v>0.014504822251038205</v>
      </c>
      <c r="AC10" s="34">
        <f t="shared" si="0"/>
        <v>0</v>
      </c>
      <c r="AD10" s="34">
        <f t="shared" si="0"/>
        <v>0</v>
      </c>
      <c r="AE10" s="34">
        <f t="shared" si="0"/>
        <v>0</v>
      </c>
      <c r="AF10" s="34">
        <f t="shared" si="0"/>
        <v>0</v>
      </c>
      <c r="AG10" s="34">
        <f t="shared" si="0"/>
        <v>0</v>
      </c>
      <c r="AH10" s="34">
        <f t="shared" si="0"/>
        <v>0</v>
      </c>
      <c r="AI10" s="34">
        <f aca="true" t="shared" si="1" ref="AI10:BJ10">SUM(AI8:AI9)</f>
        <v>0</v>
      </c>
      <c r="AJ10" s="34">
        <f t="shared" si="1"/>
        <v>0</v>
      </c>
      <c r="AK10" s="34">
        <f t="shared" si="1"/>
        <v>0</v>
      </c>
      <c r="AL10" s="34">
        <f t="shared" si="1"/>
        <v>0.0009404915103469269</v>
      </c>
      <c r="AM10" s="34">
        <f t="shared" si="1"/>
        <v>0</v>
      </c>
      <c r="AN10" s="34">
        <f t="shared" si="1"/>
        <v>0</v>
      </c>
      <c r="AO10" s="34">
        <f t="shared" si="1"/>
        <v>0</v>
      </c>
      <c r="AP10" s="34">
        <f t="shared" si="1"/>
        <v>0</v>
      </c>
      <c r="AQ10" s="34">
        <f t="shared" si="1"/>
        <v>0</v>
      </c>
      <c r="AR10" s="34">
        <f t="shared" si="1"/>
        <v>3.5760970137499997</v>
      </c>
      <c r="AS10" s="34">
        <f t="shared" si="1"/>
        <v>0</v>
      </c>
      <c r="AT10" s="34">
        <f t="shared" si="1"/>
        <v>0</v>
      </c>
      <c r="AU10" s="34">
        <f t="shared" si="1"/>
        <v>0</v>
      </c>
      <c r="AV10" s="34">
        <f t="shared" si="1"/>
        <v>10.770584556460033</v>
      </c>
      <c r="AW10" s="34">
        <f t="shared" si="1"/>
        <v>254.77732681742924</v>
      </c>
      <c r="AX10" s="34">
        <f t="shared" si="1"/>
        <v>0</v>
      </c>
      <c r="AY10" s="34">
        <f t="shared" si="1"/>
        <v>0</v>
      </c>
      <c r="AZ10" s="34">
        <f t="shared" si="1"/>
        <v>39.69157093488504</v>
      </c>
      <c r="BA10" s="34">
        <f t="shared" si="1"/>
        <v>0</v>
      </c>
      <c r="BB10" s="34">
        <f t="shared" si="1"/>
        <v>0</v>
      </c>
      <c r="BC10" s="34">
        <f t="shared" si="1"/>
        <v>0</v>
      </c>
      <c r="BD10" s="34">
        <f t="shared" si="1"/>
        <v>0</v>
      </c>
      <c r="BE10" s="34">
        <f t="shared" si="1"/>
        <v>0</v>
      </c>
      <c r="BF10" s="34">
        <f t="shared" si="1"/>
        <v>2.16144969442144</v>
      </c>
      <c r="BG10" s="34">
        <f t="shared" si="1"/>
        <v>2.018633043142229</v>
      </c>
      <c r="BH10" s="34">
        <f t="shared" si="1"/>
        <v>0</v>
      </c>
      <c r="BI10" s="34">
        <f t="shared" si="1"/>
        <v>0</v>
      </c>
      <c r="BJ10" s="34">
        <f t="shared" si="1"/>
        <v>3.967250727079242</v>
      </c>
      <c r="BK10" s="34">
        <f>SUM(C10:BJ10)</f>
        <v>1144.433746331143</v>
      </c>
    </row>
    <row r="11" spans="1:63" ht="12.75">
      <c r="A11" s="8" t="s">
        <v>60</v>
      </c>
      <c r="B11" s="31" t="s">
        <v>3</v>
      </c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5"/>
    </row>
    <row r="12" spans="1:63" ht="12.75">
      <c r="A12" s="8"/>
      <c r="B12" s="51"/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f>SUM(C12:BJ12)</f>
        <v>0</v>
      </c>
    </row>
    <row r="13" spans="1:63" ht="12.75">
      <c r="A13" s="8"/>
      <c r="B13" s="33" t="s">
        <v>69</v>
      </c>
      <c r="C13" s="34">
        <f>C12</f>
        <v>0</v>
      </c>
      <c r="D13" s="34">
        <f aca="true" t="shared" si="2" ref="D13:BJ13">D12</f>
        <v>0</v>
      </c>
      <c r="E13" s="34">
        <f t="shared" si="2"/>
        <v>0</v>
      </c>
      <c r="F13" s="34">
        <f t="shared" si="2"/>
        <v>0</v>
      </c>
      <c r="G13" s="34">
        <f t="shared" si="2"/>
        <v>0</v>
      </c>
      <c r="H13" s="34">
        <f t="shared" si="2"/>
        <v>0</v>
      </c>
      <c r="I13" s="34">
        <f t="shared" si="2"/>
        <v>0</v>
      </c>
      <c r="J13" s="34">
        <f t="shared" si="2"/>
        <v>0</v>
      </c>
      <c r="K13" s="34">
        <f t="shared" si="2"/>
        <v>0</v>
      </c>
      <c r="L13" s="34">
        <f t="shared" si="2"/>
        <v>0</v>
      </c>
      <c r="M13" s="34">
        <f t="shared" si="2"/>
        <v>0</v>
      </c>
      <c r="N13" s="34">
        <f t="shared" si="2"/>
        <v>0</v>
      </c>
      <c r="O13" s="34">
        <f t="shared" si="2"/>
        <v>0</v>
      </c>
      <c r="P13" s="34">
        <f t="shared" si="2"/>
        <v>0</v>
      </c>
      <c r="Q13" s="34">
        <f t="shared" si="2"/>
        <v>0</v>
      </c>
      <c r="R13" s="34">
        <f t="shared" si="2"/>
        <v>0</v>
      </c>
      <c r="S13" s="34">
        <f t="shared" si="2"/>
        <v>0</v>
      </c>
      <c r="T13" s="34">
        <f t="shared" si="2"/>
        <v>0</v>
      </c>
      <c r="U13" s="34">
        <f t="shared" si="2"/>
        <v>0</v>
      </c>
      <c r="V13" s="34">
        <f t="shared" si="2"/>
        <v>0</v>
      </c>
      <c r="W13" s="34">
        <f t="shared" si="2"/>
        <v>0</v>
      </c>
      <c r="X13" s="34">
        <f t="shared" si="2"/>
        <v>0</v>
      </c>
      <c r="Y13" s="34">
        <f t="shared" si="2"/>
        <v>0</v>
      </c>
      <c r="Z13" s="34">
        <f t="shared" si="2"/>
        <v>0</v>
      </c>
      <c r="AA13" s="34">
        <f t="shared" si="2"/>
        <v>0</v>
      </c>
      <c r="AB13" s="34">
        <f t="shared" si="2"/>
        <v>0</v>
      </c>
      <c r="AC13" s="34">
        <f t="shared" si="2"/>
        <v>0</v>
      </c>
      <c r="AD13" s="34">
        <f t="shared" si="2"/>
        <v>0</v>
      </c>
      <c r="AE13" s="34">
        <f t="shared" si="2"/>
        <v>0</v>
      </c>
      <c r="AF13" s="34">
        <f t="shared" si="2"/>
        <v>0</v>
      </c>
      <c r="AG13" s="34">
        <f t="shared" si="2"/>
        <v>0</v>
      </c>
      <c r="AH13" s="34">
        <f t="shared" si="2"/>
        <v>0</v>
      </c>
      <c r="AI13" s="34">
        <f t="shared" si="2"/>
        <v>0</v>
      </c>
      <c r="AJ13" s="34">
        <f t="shared" si="2"/>
        <v>0</v>
      </c>
      <c r="AK13" s="34">
        <f t="shared" si="2"/>
        <v>0</v>
      </c>
      <c r="AL13" s="34">
        <f t="shared" si="2"/>
        <v>0</v>
      </c>
      <c r="AM13" s="34">
        <f t="shared" si="2"/>
        <v>0</v>
      </c>
      <c r="AN13" s="34">
        <f t="shared" si="2"/>
        <v>0</v>
      </c>
      <c r="AO13" s="34">
        <f t="shared" si="2"/>
        <v>0</v>
      </c>
      <c r="AP13" s="34">
        <f t="shared" si="2"/>
        <v>0</v>
      </c>
      <c r="AQ13" s="34">
        <f t="shared" si="2"/>
        <v>0</v>
      </c>
      <c r="AR13" s="34">
        <f t="shared" si="2"/>
        <v>0</v>
      </c>
      <c r="AS13" s="34">
        <f t="shared" si="2"/>
        <v>0</v>
      </c>
      <c r="AT13" s="34">
        <f t="shared" si="2"/>
        <v>0</v>
      </c>
      <c r="AU13" s="34">
        <f t="shared" si="2"/>
        <v>0</v>
      </c>
      <c r="AV13" s="34">
        <f t="shared" si="2"/>
        <v>0</v>
      </c>
      <c r="AW13" s="34">
        <f t="shared" si="2"/>
        <v>0</v>
      </c>
      <c r="AX13" s="34">
        <f t="shared" si="2"/>
        <v>0</v>
      </c>
      <c r="AY13" s="34">
        <f t="shared" si="2"/>
        <v>0</v>
      </c>
      <c r="AZ13" s="34">
        <f t="shared" si="2"/>
        <v>0</v>
      </c>
      <c r="BA13" s="34">
        <f t="shared" si="2"/>
        <v>0</v>
      </c>
      <c r="BB13" s="34">
        <f t="shared" si="2"/>
        <v>0</v>
      </c>
      <c r="BC13" s="34">
        <f t="shared" si="2"/>
        <v>0</v>
      </c>
      <c r="BD13" s="34">
        <f t="shared" si="2"/>
        <v>0</v>
      </c>
      <c r="BE13" s="34">
        <f t="shared" si="2"/>
        <v>0</v>
      </c>
      <c r="BF13" s="34">
        <f t="shared" si="2"/>
        <v>0</v>
      </c>
      <c r="BG13" s="34">
        <f t="shared" si="2"/>
        <v>0</v>
      </c>
      <c r="BH13" s="34">
        <f t="shared" si="2"/>
        <v>0</v>
      </c>
      <c r="BI13" s="34">
        <f t="shared" si="2"/>
        <v>0</v>
      </c>
      <c r="BJ13" s="34">
        <f t="shared" si="2"/>
        <v>0</v>
      </c>
      <c r="BK13" s="35">
        <f>SUM(C13:BJ13)</f>
        <v>0</v>
      </c>
    </row>
    <row r="14" spans="1:63" ht="12.75">
      <c r="A14" s="8" t="s">
        <v>61</v>
      </c>
      <c r="B14" s="31" t="s">
        <v>10</v>
      </c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5"/>
    </row>
    <row r="15" spans="1:63" ht="12.75">
      <c r="A15" s="8"/>
      <c r="B15" s="33" t="s">
        <v>84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2">
        <f>SUM(C15:BJ15)</f>
        <v>0</v>
      </c>
    </row>
    <row r="16" spans="1:63" ht="12.75">
      <c r="A16" s="8"/>
      <c r="B16" s="33" t="s">
        <v>76</v>
      </c>
      <c r="C16" s="34">
        <f aca="true" t="shared" si="3" ref="C16:AH16">SUM(C15:C15)</f>
        <v>0</v>
      </c>
      <c r="D16" s="34">
        <f t="shared" si="3"/>
        <v>0</v>
      </c>
      <c r="E16" s="34">
        <f t="shared" si="3"/>
        <v>0</v>
      </c>
      <c r="F16" s="34">
        <f t="shared" si="3"/>
        <v>0</v>
      </c>
      <c r="G16" s="34">
        <f t="shared" si="3"/>
        <v>0</v>
      </c>
      <c r="H16" s="34">
        <f t="shared" si="3"/>
        <v>0</v>
      </c>
      <c r="I16" s="34">
        <f t="shared" si="3"/>
        <v>0</v>
      </c>
      <c r="J16" s="34">
        <f t="shared" si="3"/>
        <v>0</v>
      </c>
      <c r="K16" s="34">
        <f t="shared" si="3"/>
        <v>0</v>
      </c>
      <c r="L16" s="34">
        <f t="shared" si="3"/>
        <v>0</v>
      </c>
      <c r="M16" s="34">
        <f t="shared" si="3"/>
        <v>0</v>
      </c>
      <c r="N16" s="34">
        <f t="shared" si="3"/>
        <v>0</v>
      </c>
      <c r="O16" s="34">
        <f t="shared" si="3"/>
        <v>0</v>
      </c>
      <c r="P16" s="34">
        <f t="shared" si="3"/>
        <v>0</v>
      </c>
      <c r="Q16" s="34">
        <f t="shared" si="3"/>
        <v>0</v>
      </c>
      <c r="R16" s="34">
        <f t="shared" si="3"/>
        <v>0</v>
      </c>
      <c r="S16" s="34">
        <f t="shared" si="3"/>
        <v>0</v>
      </c>
      <c r="T16" s="34">
        <f t="shared" si="3"/>
        <v>0</v>
      </c>
      <c r="U16" s="34">
        <f t="shared" si="3"/>
        <v>0</v>
      </c>
      <c r="V16" s="34">
        <f t="shared" si="3"/>
        <v>0</v>
      </c>
      <c r="W16" s="34">
        <f t="shared" si="3"/>
        <v>0</v>
      </c>
      <c r="X16" s="34">
        <f t="shared" si="3"/>
        <v>0</v>
      </c>
      <c r="Y16" s="34">
        <f t="shared" si="3"/>
        <v>0</v>
      </c>
      <c r="Z16" s="34">
        <f t="shared" si="3"/>
        <v>0</v>
      </c>
      <c r="AA16" s="34">
        <f t="shared" si="3"/>
        <v>0</v>
      </c>
      <c r="AB16" s="34">
        <f t="shared" si="3"/>
        <v>0</v>
      </c>
      <c r="AC16" s="34">
        <f t="shared" si="3"/>
        <v>0</v>
      </c>
      <c r="AD16" s="34">
        <f t="shared" si="3"/>
        <v>0</v>
      </c>
      <c r="AE16" s="34">
        <f t="shared" si="3"/>
        <v>0</v>
      </c>
      <c r="AF16" s="34">
        <f t="shared" si="3"/>
        <v>0</v>
      </c>
      <c r="AG16" s="34">
        <f t="shared" si="3"/>
        <v>0</v>
      </c>
      <c r="AH16" s="34">
        <f t="shared" si="3"/>
        <v>0</v>
      </c>
      <c r="AI16" s="34">
        <f aca="true" t="shared" si="4" ref="AI16:BJ16">SUM(AI15:AI15)</f>
        <v>0</v>
      </c>
      <c r="AJ16" s="34">
        <f t="shared" si="4"/>
        <v>0</v>
      </c>
      <c r="AK16" s="34">
        <f t="shared" si="4"/>
        <v>0</v>
      </c>
      <c r="AL16" s="34">
        <f t="shared" si="4"/>
        <v>0</v>
      </c>
      <c r="AM16" s="34">
        <f t="shared" si="4"/>
        <v>0</v>
      </c>
      <c r="AN16" s="34">
        <f t="shared" si="4"/>
        <v>0</v>
      </c>
      <c r="AO16" s="34">
        <f t="shared" si="4"/>
        <v>0</v>
      </c>
      <c r="AP16" s="34">
        <f t="shared" si="4"/>
        <v>0</v>
      </c>
      <c r="AQ16" s="34">
        <f t="shared" si="4"/>
        <v>0</v>
      </c>
      <c r="AR16" s="34">
        <f t="shared" si="4"/>
        <v>0</v>
      </c>
      <c r="AS16" s="34">
        <f t="shared" si="4"/>
        <v>0</v>
      </c>
      <c r="AT16" s="34">
        <f t="shared" si="4"/>
        <v>0</v>
      </c>
      <c r="AU16" s="34">
        <f t="shared" si="4"/>
        <v>0</v>
      </c>
      <c r="AV16" s="34">
        <f t="shared" si="4"/>
        <v>0</v>
      </c>
      <c r="AW16" s="34">
        <f t="shared" si="4"/>
        <v>0</v>
      </c>
      <c r="AX16" s="34">
        <f t="shared" si="4"/>
        <v>0</v>
      </c>
      <c r="AY16" s="34">
        <f t="shared" si="4"/>
        <v>0</v>
      </c>
      <c r="AZ16" s="34">
        <f t="shared" si="4"/>
        <v>0</v>
      </c>
      <c r="BA16" s="34">
        <f t="shared" si="4"/>
        <v>0</v>
      </c>
      <c r="BB16" s="34">
        <f t="shared" si="4"/>
        <v>0</v>
      </c>
      <c r="BC16" s="34">
        <f t="shared" si="4"/>
        <v>0</v>
      </c>
      <c r="BD16" s="34">
        <f t="shared" si="4"/>
        <v>0</v>
      </c>
      <c r="BE16" s="34">
        <f t="shared" si="4"/>
        <v>0</v>
      </c>
      <c r="BF16" s="34">
        <f t="shared" si="4"/>
        <v>0</v>
      </c>
      <c r="BG16" s="34">
        <f t="shared" si="4"/>
        <v>0</v>
      </c>
      <c r="BH16" s="34">
        <f t="shared" si="4"/>
        <v>0</v>
      </c>
      <c r="BI16" s="34">
        <f t="shared" si="4"/>
        <v>0</v>
      </c>
      <c r="BJ16" s="34">
        <f t="shared" si="4"/>
        <v>0</v>
      </c>
      <c r="BK16" s="34">
        <f>SUM(C16:BJ16)</f>
        <v>0</v>
      </c>
    </row>
    <row r="17" spans="1:63" ht="12.75">
      <c r="A17" s="8" t="s">
        <v>62</v>
      </c>
      <c r="B17" s="31" t="s">
        <v>13</v>
      </c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5"/>
    </row>
    <row r="18" spans="1:63" ht="12.75">
      <c r="A18" s="8"/>
      <c r="B18" s="33" t="s">
        <v>84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2">
        <f>SUM(C18:BJ18)</f>
        <v>0</v>
      </c>
    </row>
    <row r="19" spans="1:63" ht="12.75">
      <c r="A19" s="8"/>
      <c r="B19" s="33" t="s">
        <v>75</v>
      </c>
      <c r="C19" s="34">
        <f>SUM(C18)</f>
        <v>0</v>
      </c>
      <c r="D19" s="34">
        <f aca="true" t="shared" si="5" ref="D19:BJ19">SUM(D18)</f>
        <v>0</v>
      </c>
      <c r="E19" s="34">
        <f t="shared" si="5"/>
        <v>0</v>
      </c>
      <c r="F19" s="34">
        <f t="shared" si="5"/>
        <v>0</v>
      </c>
      <c r="G19" s="34">
        <f t="shared" si="5"/>
        <v>0</v>
      </c>
      <c r="H19" s="34">
        <f t="shared" si="5"/>
        <v>0</v>
      </c>
      <c r="I19" s="34">
        <f t="shared" si="5"/>
        <v>0</v>
      </c>
      <c r="J19" s="34">
        <f t="shared" si="5"/>
        <v>0</v>
      </c>
      <c r="K19" s="34">
        <f t="shared" si="5"/>
        <v>0</v>
      </c>
      <c r="L19" s="34">
        <f t="shared" si="5"/>
        <v>0</v>
      </c>
      <c r="M19" s="34">
        <f t="shared" si="5"/>
        <v>0</v>
      </c>
      <c r="N19" s="34">
        <f t="shared" si="5"/>
        <v>0</v>
      </c>
      <c r="O19" s="34">
        <f t="shared" si="5"/>
        <v>0</v>
      </c>
      <c r="P19" s="34">
        <f t="shared" si="5"/>
        <v>0</v>
      </c>
      <c r="Q19" s="34">
        <f t="shared" si="5"/>
        <v>0</v>
      </c>
      <c r="R19" s="34">
        <f t="shared" si="5"/>
        <v>0</v>
      </c>
      <c r="S19" s="34">
        <f t="shared" si="5"/>
        <v>0</v>
      </c>
      <c r="T19" s="34">
        <f t="shared" si="5"/>
        <v>0</v>
      </c>
      <c r="U19" s="34">
        <f t="shared" si="5"/>
        <v>0</v>
      </c>
      <c r="V19" s="34">
        <f t="shared" si="5"/>
        <v>0</v>
      </c>
      <c r="W19" s="34">
        <f t="shared" si="5"/>
        <v>0</v>
      </c>
      <c r="X19" s="34">
        <f t="shared" si="5"/>
        <v>0</v>
      </c>
      <c r="Y19" s="34">
        <f t="shared" si="5"/>
        <v>0</v>
      </c>
      <c r="Z19" s="34">
        <f t="shared" si="5"/>
        <v>0</v>
      </c>
      <c r="AA19" s="34">
        <f t="shared" si="5"/>
        <v>0</v>
      </c>
      <c r="AB19" s="34">
        <f t="shared" si="5"/>
        <v>0</v>
      </c>
      <c r="AC19" s="34">
        <f t="shared" si="5"/>
        <v>0</v>
      </c>
      <c r="AD19" s="34">
        <f t="shared" si="5"/>
        <v>0</v>
      </c>
      <c r="AE19" s="34">
        <f t="shared" si="5"/>
        <v>0</v>
      </c>
      <c r="AF19" s="34">
        <f t="shared" si="5"/>
        <v>0</v>
      </c>
      <c r="AG19" s="34">
        <f t="shared" si="5"/>
        <v>0</v>
      </c>
      <c r="AH19" s="34">
        <f t="shared" si="5"/>
        <v>0</v>
      </c>
      <c r="AI19" s="34">
        <f t="shared" si="5"/>
        <v>0</v>
      </c>
      <c r="AJ19" s="34">
        <f t="shared" si="5"/>
        <v>0</v>
      </c>
      <c r="AK19" s="34">
        <f t="shared" si="5"/>
        <v>0</v>
      </c>
      <c r="AL19" s="34">
        <f t="shared" si="5"/>
        <v>0</v>
      </c>
      <c r="AM19" s="34">
        <f t="shared" si="5"/>
        <v>0</v>
      </c>
      <c r="AN19" s="34">
        <f t="shared" si="5"/>
        <v>0</v>
      </c>
      <c r="AO19" s="34">
        <f t="shared" si="5"/>
        <v>0</v>
      </c>
      <c r="AP19" s="34">
        <f t="shared" si="5"/>
        <v>0</v>
      </c>
      <c r="AQ19" s="34">
        <f t="shared" si="5"/>
        <v>0</v>
      </c>
      <c r="AR19" s="34">
        <f t="shared" si="5"/>
        <v>0</v>
      </c>
      <c r="AS19" s="34">
        <f t="shared" si="5"/>
        <v>0</v>
      </c>
      <c r="AT19" s="34">
        <f t="shared" si="5"/>
        <v>0</v>
      </c>
      <c r="AU19" s="34">
        <f t="shared" si="5"/>
        <v>0</v>
      </c>
      <c r="AV19" s="34">
        <f t="shared" si="5"/>
        <v>0</v>
      </c>
      <c r="AW19" s="34">
        <f t="shared" si="5"/>
        <v>0</v>
      </c>
      <c r="AX19" s="34">
        <f t="shared" si="5"/>
        <v>0</v>
      </c>
      <c r="AY19" s="34">
        <f t="shared" si="5"/>
        <v>0</v>
      </c>
      <c r="AZ19" s="34">
        <f t="shared" si="5"/>
        <v>0</v>
      </c>
      <c r="BA19" s="34">
        <f t="shared" si="5"/>
        <v>0</v>
      </c>
      <c r="BB19" s="34">
        <f t="shared" si="5"/>
        <v>0</v>
      </c>
      <c r="BC19" s="34">
        <f t="shared" si="5"/>
        <v>0</v>
      </c>
      <c r="BD19" s="34">
        <f t="shared" si="5"/>
        <v>0</v>
      </c>
      <c r="BE19" s="34">
        <f t="shared" si="5"/>
        <v>0</v>
      </c>
      <c r="BF19" s="34">
        <f t="shared" si="5"/>
        <v>0</v>
      </c>
      <c r="BG19" s="34">
        <f t="shared" si="5"/>
        <v>0</v>
      </c>
      <c r="BH19" s="34">
        <f t="shared" si="5"/>
        <v>0</v>
      </c>
      <c r="BI19" s="34">
        <f t="shared" si="5"/>
        <v>0</v>
      </c>
      <c r="BJ19" s="34">
        <f t="shared" si="5"/>
        <v>0</v>
      </c>
      <c r="BK19" s="34">
        <f>SUM(C19:BJ19)</f>
        <v>0</v>
      </c>
    </row>
    <row r="20" spans="1:63" ht="12.75">
      <c r="A20" s="8" t="s">
        <v>64</v>
      </c>
      <c r="B20" s="33" t="s">
        <v>80</v>
      </c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5"/>
    </row>
    <row r="21" spans="1:63" ht="12.75">
      <c r="A21" s="8"/>
      <c r="B21" s="33" t="s">
        <v>84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2">
        <f>SUM(C21:BJ21)</f>
        <v>0</v>
      </c>
    </row>
    <row r="22" spans="1:63" ht="12.75">
      <c r="A22" s="8"/>
      <c r="B22" s="33" t="s">
        <v>74</v>
      </c>
      <c r="C22" s="34">
        <f>SUM(C21)</f>
        <v>0</v>
      </c>
      <c r="D22" s="34">
        <f aca="true" t="shared" si="6" ref="D22:BJ22">SUM(D21)</f>
        <v>0</v>
      </c>
      <c r="E22" s="34">
        <f t="shared" si="6"/>
        <v>0</v>
      </c>
      <c r="F22" s="34">
        <f t="shared" si="6"/>
        <v>0</v>
      </c>
      <c r="G22" s="34">
        <f t="shared" si="6"/>
        <v>0</v>
      </c>
      <c r="H22" s="34">
        <f t="shared" si="6"/>
        <v>0</v>
      </c>
      <c r="I22" s="34">
        <f t="shared" si="6"/>
        <v>0</v>
      </c>
      <c r="J22" s="34">
        <f t="shared" si="6"/>
        <v>0</v>
      </c>
      <c r="K22" s="34">
        <f t="shared" si="6"/>
        <v>0</v>
      </c>
      <c r="L22" s="34">
        <f t="shared" si="6"/>
        <v>0</v>
      </c>
      <c r="M22" s="34">
        <f t="shared" si="6"/>
        <v>0</v>
      </c>
      <c r="N22" s="34">
        <f t="shared" si="6"/>
        <v>0</v>
      </c>
      <c r="O22" s="34">
        <f t="shared" si="6"/>
        <v>0</v>
      </c>
      <c r="P22" s="34">
        <f t="shared" si="6"/>
        <v>0</v>
      </c>
      <c r="Q22" s="34">
        <f t="shared" si="6"/>
        <v>0</v>
      </c>
      <c r="R22" s="34">
        <f t="shared" si="6"/>
        <v>0</v>
      </c>
      <c r="S22" s="34">
        <f t="shared" si="6"/>
        <v>0</v>
      </c>
      <c r="T22" s="34">
        <f t="shared" si="6"/>
        <v>0</v>
      </c>
      <c r="U22" s="34">
        <f t="shared" si="6"/>
        <v>0</v>
      </c>
      <c r="V22" s="34">
        <f t="shared" si="6"/>
        <v>0</v>
      </c>
      <c r="W22" s="34">
        <f t="shared" si="6"/>
        <v>0</v>
      </c>
      <c r="X22" s="34">
        <f t="shared" si="6"/>
        <v>0</v>
      </c>
      <c r="Y22" s="34">
        <f t="shared" si="6"/>
        <v>0</v>
      </c>
      <c r="Z22" s="34">
        <f t="shared" si="6"/>
        <v>0</v>
      </c>
      <c r="AA22" s="34">
        <f t="shared" si="6"/>
        <v>0</v>
      </c>
      <c r="AB22" s="34">
        <f t="shared" si="6"/>
        <v>0</v>
      </c>
      <c r="AC22" s="34">
        <f t="shared" si="6"/>
        <v>0</v>
      </c>
      <c r="AD22" s="34">
        <f t="shared" si="6"/>
        <v>0</v>
      </c>
      <c r="AE22" s="34">
        <f t="shared" si="6"/>
        <v>0</v>
      </c>
      <c r="AF22" s="34">
        <f t="shared" si="6"/>
        <v>0</v>
      </c>
      <c r="AG22" s="34">
        <f t="shared" si="6"/>
        <v>0</v>
      </c>
      <c r="AH22" s="34">
        <f t="shared" si="6"/>
        <v>0</v>
      </c>
      <c r="AI22" s="34">
        <f t="shared" si="6"/>
        <v>0</v>
      </c>
      <c r="AJ22" s="34">
        <f t="shared" si="6"/>
        <v>0</v>
      </c>
      <c r="AK22" s="34">
        <f t="shared" si="6"/>
        <v>0</v>
      </c>
      <c r="AL22" s="34">
        <f t="shared" si="6"/>
        <v>0</v>
      </c>
      <c r="AM22" s="34">
        <f t="shared" si="6"/>
        <v>0</v>
      </c>
      <c r="AN22" s="34">
        <f t="shared" si="6"/>
        <v>0</v>
      </c>
      <c r="AO22" s="34">
        <f t="shared" si="6"/>
        <v>0</v>
      </c>
      <c r="AP22" s="34">
        <f t="shared" si="6"/>
        <v>0</v>
      </c>
      <c r="AQ22" s="34">
        <f t="shared" si="6"/>
        <v>0</v>
      </c>
      <c r="AR22" s="34">
        <f t="shared" si="6"/>
        <v>0</v>
      </c>
      <c r="AS22" s="34">
        <f t="shared" si="6"/>
        <v>0</v>
      </c>
      <c r="AT22" s="34">
        <f t="shared" si="6"/>
        <v>0</v>
      </c>
      <c r="AU22" s="34">
        <f t="shared" si="6"/>
        <v>0</v>
      </c>
      <c r="AV22" s="34">
        <f t="shared" si="6"/>
        <v>0</v>
      </c>
      <c r="AW22" s="34">
        <f t="shared" si="6"/>
        <v>0</v>
      </c>
      <c r="AX22" s="34">
        <f t="shared" si="6"/>
        <v>0</v>
      </c>
      <c r="AY22" s="34">
        <f t="shared" si="6"/>
        <v>0</v>
      </c>
      <c r="AZ22" s="34">
        <f t="shared" si="6"/>
        <v>0</v>
      </c>
      <c r="BA22" s="34">
        <f t="shared" si="6"/>
        <v>0</v>
      </c>
      <c r="BB22" s="34">
        <f t="shared" si="6"/>
        <v>0</v>
      </c>
      <c r="BC22" s="34">
        <f t="shared" si="6"/>
        <v>0</v>
      </c>
      <c r="BD22" s="34">
        <f t="shared" si="6"/>
        <v>0</v>
      </c>
      <c r="BE22" s="34">
        <f t="shared" si="6"/>
        <v>0</v>
      </c>
      <c r="BF22" s="34">
        <f t="shared" si="6"/>
        <v>0</v>
      </c>
      <c r="BG22" s="34">
        <f t="shared" si="6"/>
        <v>0</v>
      </c>
      <c r="BH22" s="34">
        <f t="shared" si="6"/>
        <v>0</v>
      </c>
      <c r="BI22" s="34">
        <f t="shared" si="6"/>
        <v>0</v>
      </c>
      <c r="BJ22" s="34">
        <f t="shared" si="6"/>
        <v>0</v>
      </c>
      <c r="BK22" s="34">
        <f>SUM(C22:BJ22)</f>
        <v>0</v>
      </c>
    </row>
    <row r="23" spans="1:63" ht="12.75">
      <c r="A23" s="8" t="s">
        <v>65</v>
      </c>
      <c r="B23" s="31" t="s">
        <v>14</v>
      </c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5"/>
    </row>
    <row r="24" spans="1:73" s="21" customFormat="1" ht="12.75">
      <c r="A24" s="20"/>
      <c r="B24" s="52" t="s">
        <v>110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0.3947009734403213</v>
      </c>
      <c r="I24" s="49">
        <v>10.23849067771429</v>
      </c>
      <c r="J24" s="49">
        <v>0</v>
      </c>
      <c r="K24" s="49">
        <v>0</v>
      </c>
      <c r="L24" s="49">
        <v>0.2536922249999975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0.07292089613110743</v>
      </c>
      <c r="S24" s="49">
        <v>0</v>
      </c>
      <c r="T24" s="49">
        <v>0</v>
      </c>
      <c r="U24" s="49">
        <v>0</v>
      </c>
      <c r="V24" s="49">
        <v>0.006728414750002586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0.023165408857104483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9">
        <v>4.057866491431294</v>
      </c>
      <c r="AW24" s="49">
        <v>0.7357865618214289</v>
      </c>
      <c r="AX24" s="49">
        <v>0</v>
      </c>
      <c r="AY24" s="49">
        <v>0</v>
      </c>
      <c r="AZ24" s="49">
        <v>16.26070539068626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0.3746513334972767</v>
      </c>
      <c r="BG24" s="49">
        <v>2.999999999999999E-09</v>
      </c>
      <c r="BH24" s="49">
        <v>0</v>
      </c>
      <c r="BI24" s="49">
        <v>0</v>
      </c>
      <c r="BJ24" s="49">
        <v>0.9185360093137779</v>
      </c>
      <c r="BK24" s="50">
        <f aca="true" t="shared" si="7" ref="BK24:BK31">SUM(C24:BJ24)</f>
        <v>33.337244385642855</v>
      </c>
      <c r="BL24" s="37"/>
      <c r="BM24" s="37"/>
      <c r="BN24" s="37"/>
      <c r="BO24" s="37"/>
      <c r="BP24" s="37"/>
      <c r="BQ24" s="37"/>
      <c r="BR24" s="37"/>
      <c r="BS24" s="37"/>
      <c r="BT24" s="37"/>
      <c r="BU24" s="37"/>
    </row>
    <row r="25" spans="1:73" s="21" customFormat="1" ht="12.75">
      <c r="A25" s="20"/>
      <c r="B25" s="52" t="s">
        <v>109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1.8804392767387474</v>
      </c>
      <c r="I25" s="49">
        <v>1.0904013087848312</v>
      </c>
      <c r="J25" s="49">
        <v>0</v>
      </c>
      <c r="K25" s="49">
        <v>0</v>
      </c>
      <c r="L25" s="49">
        <v>2.055920789039382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1.1749034709755395</v>
      </c>
      <c r="S25" s="49">
        <v>0.018951754500882902</v>
      </c>
      <c r="T25" s="49">
        <v>0</v>
      </c>
      <c r="U25" s="49">
        <v>0</v>
      </c>
      <c r="V25" s="49">
        <v>0.3813940250320461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3.147888160958469</v>
      </c>
      <c r="AC25" s="49">
        <v>7.889802060814853</v>
      </c>
      <c r="AD25" s="49">
        <v>0</v>
      </c>
      <c r="AE25" s="49">
        <v>0</v>
      </c>
      <c r="AF25" s="49">
        <v>11.389592392072153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10.117888772724443</v>
      </c>
      <c r="AM25" s="49">
        <v>11.746966090704582</v>
      </c>
      <c r="AN25" s="49">
        <v>0</v>
      </c>
      <c r="AO25" s="49">
        <v>0</v>
      </c>
      <c r="AP25" s="49">
        <v>21.836865776011358</v>
      </c>
      <c r="AQ25" s="49">
        <v>0</v>
      </c>
      <c r="AR25" s="49">
        <v>1.4301892857142857E-05</v>
      </c>
      <c r="AS25" s="49">
        <v>0</v>
      </c>
      <c r="AT25" s="49">
        <v>0</v>
      </c>
      <c r="AU25" s="49">
        <v>0</v>
      </c>
      <c r="AV25" s="49">
        <v>16.91483450717978</v>
      </c>
      <c r="AW25" s="49">
        <v>116.8794805514274</v>
      </c>
      <c r="AX25" s="49">
        <v>0</v>
      </c>
      <c r="AY25" s="49">
        <v>0</v>
      </c>
      <c r="AZ25" s="49">
        <v>72.25465903291976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46.45616406060164</v>
      </c>
      <c r="BG25" s="49">
        <v>42.5204463723031</v>
      </c>
      <c r="BH25" s="49">
        <v>0</v>
      </c>
      <c r="BI25" s="49">
        <v>0</v>
      </c>
      <c r="BJ25" s="49">
        <v>81.36812603071097</v>
      </c>
      <c r="BK25" s="50">
        <f t="shared" si="7"/>
        <v>449.12473873539284</v>
      </c>
      <c r="BL25" s="37"/>
      <c r="BM25" s="37"/>
      <c r="BN25" s="37"/>
      <c r="BO25" s="37"/>
      <c r="BP25" s="37"/>
      <c r="BQ25" s="37"/>
      <c r="BR25" s="37"/>
      <c r="BS25" s="37"/>
      <c r="BT25" s="37"/>
      <c r="BU25" s="37"/>
    </row>
    <row r="26" spans="1:73" s="21" customFormat="1" ht="12.75">
      <c r="A26" s="20"/>
      <c r="B26" s="52" t="s">
        <v>123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0.34998959330153745</v>
      </c>
      <c r="I26" s="49">
        <v>1.253887425821428</v>
      </c>
      <c r="J26" s="49">
        <v>0</v>
      </c>
      <c r="K26" s="49">
        <v>0</v>
      </c>
      <c r="L26" s="49">
        <v>1.2349967832473747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0.12494350412703398</v>
      </c>
      <c r="S26" s="49">
        <v>0</v>
      </c>
      <c r="T26" s="49">
        <v>0</v>
      </c>
      <c r="U26" s="49">
        <v>0</v>
      </c>
      <c r="V26" s="49">
        <v>0.15738098150262514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0.002402585968563831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5.0112857142857155E-06</v>
      </c>
      <c r="AI26" s="49">
        <v>0</v>
      </c>
      <c r="AJ26" s="49">
        <v>0</v>
      </c>
      <c r="AK26" s="49">
        <v>0</v>
      </c>
      <c r="AL26" s="49">
        <v>0.019504237384666726</v>
      </c>
      <c r="AM26" s="49">
        <v>0</v>
      </c>
      <c r="AN26" s="49">
        <v>0</v>
      </c>
      <c r="AO26" s="49">
        <v>0</v>
      </c>
      <c r="AP26" s="49">
        <v>0.2851153638642314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14.59644890927466</v>
      </c>
      <c r="AW26" s="49">
        <v>23.105706073998796</v>
      </c>
      <c r="AX26" s="49">
        <v>0</v>
      </c>
      <c r="AY26" s="49">
        <v>0</v>
      </c>
      <c r="AZ26" s="49">
        <v>66.97500224608102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1.874693742014966</v>
      </c>
      <c r="BG26" s="49">
        <v>0.0971192612154951</v>
      </c>
      <c r="BH26" s="49">
        <v>0</v>
      </c>
      <c r="BI26" s="49">
        <v>0</v>
      </c>
      <c r="BJ26" s="49">
        <v>1.9049264734476163</v>
      </c>
      <c r="BK26" s="50">
        <f t="shared" si="7"/>
        <v>111.98212219253573</v>
      </c>
      <c r="BL26" s="37"/>
      <c r="BM26" s="37"/>
      <c r="BN26" s="37"/>
      <c r="BO26" s="37"/>
      <c r="BP26" s="37"/>
      <c r="BQ26" s="37"/>
      <c r="BR26" s="37"/>
      <c r="BS26" s="37"/>
      <c r="BT26" s="37"/>
      <c r="BU26" s="37"/>
    </row>
    <row r="27" spans="1:73" s="21" customFormat="1" ht="12.75">
      <c r="A27" s="20"/>
      <c r="B27" s="52" t="s">
        <v>111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1.2782834458803312</v>
      </c>
      <c r="I27" s="49">
        <v>82.06404581010084</v>
      </c>
      <c r="J27" s="49">
        <v>3.024933239214285</v>
      </c>
      <c r="K27" s="49">
        <v>0</v>
      </c>
      <c r="L27" s="49">
        <v>4.343437032488014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0.4919464182268115</v>
      </c>
      <c r="S27" s="49">
        <v>3.0687640061491557</v>
      </c>
      <c r="T27" s="49">
        <v>0</v>
      </c>
      <c r="U27" s="49">
        <v>0</v>
      </c>
      <c r="V27" s="49">
        <v>0.31868233465484275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0.18821815771660175</v>
      </c>
      <c r="AC27" s="49">
        <v>0</v>
      </c>
      <c r="AD27" s="49">
        <v>0</v>
      </c>
      <c r="AE27" s="49">
        <v>0</v>
      </c>
      <c r="AF27" s="49">
        <v>0.04772370448091257</v>
      </c>
      <c r="AG27" s="49">
        <v>0</v>
      </c>
      <c r="AH27" s="49">
        <v>7.498214285714285E-07</v>
      </c>
      <c r="AI27" s="49">
        <v>0</v>
      </c>
      <c r="AJ27" s="49">
        <v>0</v>
      </c>
      <c r="AK27" s="49">
        <v>0</v>
      </c>
      <c r="AL27" s="49">
        <v>0.0035360711929671605</v>
      </c>
      <c r="AM27" s="49">
        <v>0</v>
      </c>
      <c r="AN27" s="49">
        <v>0</v>
      </c>
      <c r="AO27" s="49">
        <v>0</v>
      </c>
      <c r="AP27" s="49">
        <v>0.03108474472217373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9">
        <v>11.648879228814366</v>
      </c>
      <c r="AW27" s="49">
        <v>35.27771418681355</v>
      </c>
      <c r="AX27" s="49">
        <v>0.2500198529642857</v>
      </c>
      <c r="AY27" s="49">
        <v>0</v>
      </c>
      <c r="AZ27" s="49">
        <v>77.28478922461849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2.1485082922403524</v>
      </c>
      <c r="BG27" s="49">
        <v>1.3032567554007335</v>
      </c>
      <c r="BH27" s="49">
        <v>0</v>
      </c>
      <c r="BI27" s="49">
        <v>0</v>
      </c>
      <c r="BJ27" s="49">
        <v>3.0861032436784135</v>
      </c>
      <c r="BK27" s="50">
        <f t="shared" si="7"/>
        <v>225.85992649917856</v>
      </c>
      <c r="BL27" s="37"/>
      <c r="BM27" s="37"/>
      <c r="BN27" s="37"/>
      <c r="BO27" s="37"/>
      <c r="BP27" s="37"/>
      <c r="BQ27" s="37"/>
      <c r="BR27" s="37"/>
      <c r="BS27" s="37"/>
      <c r="BT27" s="37"/>
      <c r="BU27" s="37"/>
    </row>
    <row r="28" spans="1:73" s="21" customFormat="1" ht="12.75">
      <c r="A28" s="20"/>
      <c r="B28" s="52" t="s">
        <v>112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0.08633201010087699</v>
      </c>
      <c r="I28" s="49">
        <v>0.7219844091071426</v>
      </c>
      <c r="J28" s="49">
        <v>0</v>
      </c>
      <c r="K28" s="49">
        <v>0</v>
      </c>
      <c r="L28" s="49">
        <v>1.3789657949642857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0.002453380363408707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0.003080313216684429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1.3474634762806936E-08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1.3878431316960862</v>
      </c>
      <c r="AW28" s="49">
        <v>7.653024469214285</v>
      </c>
      <c r="AX28" s="49">
        <v>0</v>
      </c>
      <c r="AY28" s="49">
        <v>0</v>
      </c>
      <c r="AZ28" s="49">
        <v>7.972400568835445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0.10851482296973747</v>
      </c>
      <c r="BG28" s="49">
        <v>0</v>
      </c>
      <c r="BH28" s="49">
        <v>0</v>
      </c>
      <c r="BI28" s="49">
        <v>0</v>
      </c>
      <c r="BJ28" s="49">
        <v>0.09117963955741215</v>
      </c>
      <c r="BK28" s="50">
        <f t="shared" si="7"/>
        <v>19.405778553500003</v>
      </c>
      <c r="BL28" s="37"/>
      <c r="BM28" s="37"/>
      <c r="BN28" s="37"/>
      <c r="BO28" s="37"/>
      <c r="BP28" s="37"/>
      <c r="BQ28" s="37"/>
      <c r="BR28" s="37"/>
      <c r="BS28" s="37"/>
      <c r="BT28" s="37"/>
      <c r="BU28" s="37"/>
    </row>
    <row r="29" spans="1:73" s="21" customFormat="1" ht="12.75">
      <c r="A29" s="20"/>
      <c r="B29" s="52" t="s">
        <v>113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1.023398257045954</v>
      </c>
      <c r="I29" s="49">
        <v>51.89970714235714</v>
      </c>
      <c r="J29" s="49">
        <v>25.131394177499995</v>
      </c>
      <c r="K29" s="49">
        <v>0</v>
      </c>
      <c r="L29" s="49">
        <v>5.889918563389117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0.3412538389540464</v>
      </c>
      <c r="S29" s="49">
        <v>0</v>
      </c>
      <c r="T29" s="49">
        <v>0</v>
      </c>
      <c r="U29" s="49">
        <v>0</v>
      </c>
      <c r="V29" s="49">
        <v>0.8240290527180265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0.330862987741374</v>
      </c>
      <c r="AC29" s="49">
        <v>0</v>
      </c>
      <c r="AD29" s="49">
        <v>0</v>
      </c>
      <c r="AE29" s="49">
        <v>0</v>
      </c>
      <c r="AF29" s="49">
        <v>0.050156303679359755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49">
        <v>9.038048822062972</v>
      </c>
      <c r="AW29" s="49">
        <v>41.061261570075445</v>
      </c>
      <c r="AX29" s="49">
        <v>0</v>
      </c>
      <c r="AY29" s="49">
        <v>0</v>
      </c>
      <c r="AZ29" s="49">
        <v>106.51613470188228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1.9619313440885082</v>
      </c>
      <c r="BG29" s="49">
        <v>4.812610598888832</v>
      </c>
      <c r="BH29" s="49">
        <v>0</v>
      </c>
      <c r="BI29" s="49">
        <v>0</v>
      </c>
      <c r="BJ29" s="49">
        <v>7.029906649402614</v>
      </c>
      <c r="BK29" s="50">
        <f t="shared" si="7"/>
        <v>255.91061400978563</v>
      </c>
      <c r="BL29" s="37"/>
      <c r="BM29" s="37"/>
      <c r="BN29" s="37"/>
      <c r="BO29" s="37"/>
      <c r="BP29" s="37"/>
      <c r="BQ29" s="37"/>
      <c r="BR29" s="37"/>
      <c r="BS29" s="37"/>
      <c r="BT29" s="37"/>
      <c r="BU29" s="37"/>
    </row>
    <row r="30" spans="1:63" ht="12.75">
      <c r="A30" s="8"/>
      <c r="B30" s="33" t="s">
        <v>73</v>
      </c>
      <c r="C30" s="34">
        <f>SUM(C24:C29)</f>
        <v>0</v>
      </c>
      <c r="D30" s="34">
        <f aca="true" t="shared" si="8" ref="D30:BJ30">SUM(D24:D29)</f>
        <v>0</v>
      </c>
      <c r="E30" s="34">
        <f t="shared" si="8"/>
        <v>0</v>
      </c>
      <c r="F30" s="34">
        <f t="shared" si="8"/>
        <v>0</v>
      </c>
      <c r="G30" s="34">
        <f t="shared" si="8"/>
        <v>0</v>
      </c>
      <c r="H30" s="34">
        <f t="shared" si="8"/>
        <v>5.013143556507769</v>
      </c>
      <c r="I30" s="34">
        <f t="shared" si="8"/>
        <v>147.26851677388566</v>
      </c>
      <c r="J30" s="34">
        <f t="shared" si="8"/>
        <v>28.15632741671428</v>
      </c>
      <c r="K30" s="34">
        <f t="shared" si="8"/>
        <v>0</v>
      </c>
      <c r="L30" s="34">
        <f t="shared" si="8"/>
        <v>15.15693118812817</v>
      </c>
      <c r="M30" s="34">
        <f t="shared" si="8"/>
        <v>0</v>
      </c>
      <c r="N30" s="34">
        <f t="shared" si="8"/>
        <v>0</v>
      </c>
      <c r="O30" s="34">
        <f t="shared" si="8"/>
        <v>0</v>
      </c>
      <c r="P30" s="34">
        <f t="shared" si="8"/>
        <v>0</v>
      </c>
      <c r="Q30" s="34">
        <f t="shared" si="8"/>
        <v>0</v>
      </c>
      <c r="R30" s="34">
        <f t="shared" si="8"/>
        <v>2.2084215087779473</v>
      </c>
      <c r="S30" s="34">
        <f t="shared" si="8"/>
        <v>3.0877157606500387</v>
      </c>
      <c r="T30" s="34">
        <f t="shared" si="8"/>
        <v>0</v>
      </c>
      <c r="U30" s="34">
        <f t="shared" si="8"/>
        <v>0</v>
      </c>
      <c r="V30" s="34">
        <f t="shared" si="8"/>
        <v>1.688214808657543</v>
      </c>
      <c r="W30" s="34">
        <f t="shared" si="8"/>
        <v>0</v>
      </c>
      <c r="X30" s="34">
        <f t="shared" si="8"/>
        <v>0</v>
      </c>
      <c r="Y30" s="34">
        <f t="shared" si="8"/>
        <v>0</v>
      </c>
      <c r="Z30" s="34">
        <f t="shared" si="8"/>
        <v>0</v>
      </c>
      <c r="AA30" s="34">
        <f t="shared" si="8"/>
        <v>0</v>
      </c>
      <c r="AB30" s="34">
        <f t="shared" si="8"/>
        <v>3.672452205601693</v>
      </c>
      <c r="AC30" s="34">
        <f t="shared" si="8"/>
        <v>7.889802060814853</v>
      </c>
      <c r="AD30" s="34">
        <f t="shared" si="8"/>
        <v>0</v>
      </c>
      <c r="AE30" s="34">
        <f t="shared" si="8"/>
        <v>0</v>
      </c>
      <c r="AF30" s="34">
        <f t="shared" si="8"/>
        <v>11.487472400232425</v>
      </c>
      <c r="AG30" s="34">
        <f t="shared" si="8"/>
        <v>0</v>
      </c>
      <c r="AH30" s="34">
        <f t="shared" si="8"/>
        <v>5.761107142857144E-06</v>
      </c>
      <c r="AI30" s="34">
        <f t="shared" si="8"/>
        <v>0</v>
      </c>
      <c r="AJ30" s="34">
        <f t="shared" si="8"/>
        <v>0</v>
      </c>
      <c r="AK30" s="34">
        <f t="shared" si="8"/>
        <v>0</v>
      </c>
      <c r="AL30" s="34">
        <f t="shared" si="8"/>
        <v>10.14092909477671</v>
      </c>
      <c r="AM30" s="34">
        <f t="shared" si="8"/>
        <v>11.746966090704582</v>
      </c>
      <c r="AN30" s="34">
        <f t="shared" si="8"/>
        <v>0</v>
      </c>
      <c r="AO30" s="34">
        <f t="shared" si="8"/>
        <v>0</v>
      </c>
      <c r="AP30" s="34">
        <f t="shared" si="8"/>
        <v>22.17623129345487</v>
      </c>
      <c r="AQ30" s="34">
        <f t="shared" si="8"/>
        <v>0</v>
      </c>
      <c r="AR30" s="34">
        <f t="shared" si="8"/>
        <v>1.4301892857142857E-05</v>
      </c>
      <c r="AS30" s="34">
        <f t="shared" si="8"/>
        <v>0</v>
      </c>
      <c r="AT30" s="34">
        <f t="shared" si="8"/>
        <v>0</v>
      </c>
      <c r="AU30" s="34">
        <f t="shared" si="8"/>
        <v>0</v>
      </c>
      <c r="AV30" s="34">
        <f t="shared" si="8"/>
        <v>57.64392109045916</v>
      </c>
      <c r="AW30" s="34">
        <f t="shared" si="8"/>
        <v>224.71297341335088</v>
      </c>
      <c r="AX30" s="34">
        <f t="shared" si="8"/>
        <v>0.2500198529642857</v>
      </c>
      <c r="AY30" s="34">
        <f t="shared" si="8"/>
        <v>0</v>
      </c>
      <c r="AZ30" s="34">
        <f t="shared" si="8"/>
        <v>347.26369116502326</v>
      </c>
      <c r="BA30" s="34">
        <f t="shared" si="8"/>
        <v>0</v>
      </c>
      <c r="BB30" s="34">
        <f t="shared" si="8"/>
        <v>0</v>
      </c>
      <c r="BC30" s="34">
        <f t="shared" si="8"/>
        <v>0</v>
      </c>
      <c r="BD30" s="34">
        <f t="shared" si="8"/>
        <v>0</v>
      </c>
      <c r="BE30" s="34">
        <f t="shared" si="8"/>
        <v>0</v>
      </c>
      <c r="BF30" s="34">
        <f t="shared" si="8"/>
        <v>52.924463595412476</v>
      </c>
      <c r="BG30" s="34">
        <f t="shared" si="8"/>
        <v>48.733432990808154</v>
      </c>
      <c r="BH30" s="34">
        <f t="shared" si="8"/>
        <v>0</v>
      </c>
      <c r="BI30" s="34">
        <f t="shared" si="8"/>
        <v>0</v>
      </c>
      <c r="BJ30" s="34">
        <f t="shared" si="8"/>
        <v>94.3987780461108</v>
      </c>
      <c r="BK30" s="35">
        <f t="shared" si="7"/>
        <v>1095.6204243760358</v>
      </c>
    </row>
    <row r="31" spans="1:63" ht="12.75">
      <c r="A31" s="8"/>
      <c r="B31" s="29" t="s">
        <v>63</v>
      </c>
      <c r="C31" s="34">
        <f aca="true" t="shared" si="9" ref="C31:BJ31">C10+C13+C16+C19+C22+C30</f>
        <v>0</v>
      </c>
      <c r="D31" s="34">
        <f t="shared" si="9"/>
        <v>12.906744908464285</v>
      </c>
      <c r="E31" s="34">
        <f t="shared" si="9"/>
        <v>0</v>
      </c>
      <c r="F31" s="34">
        <f t="shared" si="9"/>
        <v>0</v>
      </c>
      <c r="G31" s="34">
        <f t="shared" si="9"/>
        <v>0</v>
      </c>
      <c r="H31" s="34">
        <f t="shared" si="9"/>
        <v>12.290527907705322</v>
      </c>
      <c r="I31" s="34">
        <f t="shared" si="9"/>
        <v>762.5173067951703</v>
      </c>
      <c r="J31" s="34">
        <f t="shared" si="9"/>
        <v>112.22927713764284</v>
      </c>
      <c r="K31" s="34">
        <f t="shared" si="9"/>
        <v>0</v>
      </c>
      <c r="L31" s="34">
        <f t="shared" si="9"/>
        <v>37.577992445365325</v>
      </c>
      <c r="M31" s="34">
        <f t="shared" si="9"/>
        <v>0</v>
      </c>
      <c r="N31" s="34">
        <f t="shared" si="9"/>
        <v>0.0005142220000000002</v>
      </c>
      <c r="O31" s="34">
        <f t="shared" si="9"/>
        <v>0</v>
      </c>
      <c r="P31" s="34">
        <f t="shared" si="9"/>
        <v>0</v>
      </c>
      <c r="Q31" s="34">
        <f t="shared" si="9"/>
        <v>0</v>
      </c>
      <c r="R31" s="34">
        <f t="shared" si="9"/>
        <v>5.650715084830397</v>
      </c>
      <c r="S31" s="34">
        <f t="shared" si="9"/>
        <v>79.59128355165103</v>
      </c>
      <c r="T31" s="34">
        <f t="shared" si="9"/>
        <v>0</v>
      </c>
      <c r="U31" s="34">
        <f t="shared" si="9"/>
        <v>0</v>
      </c>
      <c r="V31" s="34">
        <f t="shared" si="9"/>
        <v>7.270297190706101</v>
      </c>
      <c r="W31" s="34">
        <f t="shared" si="9"/>
        <v>0</v>
      </c>
      <c r="X31" s="34">
        <f t="shared" si="9"/>
        <v>0</v>
      </c>
      <c r="Y31" s="34">
        <f t="shared" si="9"/>
        <v>0</v>
      </c>
      <c r="Z31" s="34">
        <f t="shared" si="9"/>
        <v>0</v>
      </c>
      <c r="AA31" s="34">
        <f t="shared" si="9"/>
        <v>0</v>
      </c>
      <c r="AB31" s="34">
        <f t="shared" si="9"/>
        <v>3.686957027852731</v>
      </c>
      <c r="AC31" s="34">
        <f t="shared" si="9"/>
        <v>7.889802060814853</v>
      </c>
      <c r="AD31" s="34">
        <f t="shared" si="9"/>
        <v>0</v>
      </c>
      <c r="AE31" s="34">
        <f t="shared" si="9"/>
        <v>0</v>
      </c>
      <c r="AF31" s="34">
        <f t="shared" si="9"/>
        <v>11.487472400232425</v>
      </c>
      <c r="AG31" s="34">
        <f t="shared" si="9"/>
        <v>0</v>
      </c>
      <c r="AH31" s="34">
        <f t="shared" si="9"/>
        <v>5.761107142857144E-06</v>
      </c>
      <c r="AI31" s="34">
        <f t="shared" si="9"/>
        <v>0</v>
      </c>
      <c r="AJ31" s="34">
        <f t="shared" si="9"/>
        <v>0</v>
      </c>
      <c r="AK31" s="34">
        <f t="shared" si="9"/>
        <v>0</v>
      </c>
      <c r="AL31" s="34">
        <f t="shared" si="9"/>
        <v>10.141869586287058</v>
      </c>
      <c r="AM31" s="34">
        <f t="shared" si="9"/>
        <v>11.746966090704582</v>
      </c>
      <c r="AN31" s="34">
        <f t="shared" si="9"/>
        <v>0</v>
      </c>
      <c r="AO31" s="34">
        <f t="shared" si="9"/>
        <v>0</v>
      </c>
      <c r="AP31" s="34">
        <f t="shared" si="9"/>
        <v>22.17623129345487</v>
      </c>
      <c r="AQ31" s="34">
        <f t="shared" si="9"/>
        <v>0</v>
      </c>
      <c r="AR31" s="34">
        <f t="shared" si="9"/>
        <v>3.576111315642857</v>
      </c>
      <c r="AS31" s="34">
        <f t="shared" si="9"/>
        <v>0</v>
      </c>
      <c r="AT31" s="34">
        <f t="shared" si="9"/>
        <v>0</v>
      </c>
      <c r="AU31" s="34">
        <f t="shared" si="9"/>
        <v>0</v>
      </c>
      <c r="AV31" s="34">
        <f t="shared" si="9"/>
        <v>68.4145056469192</v>
      </c>
      <c r="AW31" s="34">
        <f t="shared" si="9"/>
        <v>479.4903002307801</v>
      </c>
      <c r="AX31" s="34">
        <f t="shared" si="9"/>
        <v>0.2500198529642857</v>
      </c>
      <c r="AY31" s="34">
        <f t="shared" si="9"/>
        <v>0</v>
      </c>
      <c r="AZ31" s="34">
        <f t="shared" si="9"/>
        <v>386.9552620999083</v>
      </c>
      <c r="BA31" s="34">
        <f t="shared" si="9"/>
        <v>0</v>
      </c>
      <c r="BB31" s="34">
        <f t="shared" si="9"/>
        <v>0</v>
      </c>
      <c r="BC31" s="34">
        <f t="shared" si="9"/>
        <v>0</v>
      </c>
      <c r="BD31" s="34">
        <f t="shared" si="9"/>
        <v>0</v>
      </c>
      <c r="BE31" s="34">
        <f t="shared" si="9"/>
        <v>0</v>
      </c>
      <c r="BF31" s="34">
        <f t="shared" si="9"/>
        <v>55.08591328983392</v>
      </c>
      <c r="BG31" s="34">
        <f t="shared" si="9"/>
        <v>50.752066033950385</v>
      </c>
      <c r="BH31" s="34">
        <f t="shared" si="9"/>
        <v>0</v>
      </c>
      <c r="BI31" s="34">
        <f t="shared" si="9"/>
        <v>0</v>
      </c>
      <c r="BJ31" s="34">
        <f t="shared" si="9"/>
        <v>98.36602877319005</v>
      </c>
      <c r="BK31" s="35">
        <f t="shared" si="7"/>
        <v>2240.054170707179</v>
      </c>
    </row>
    <row r="32" spans="1:63" ht="15.75" customHeight="1">
      <c r="A32" s="8"/>
      <c r="B32" s="38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5"/>
    </row>
    <row r="33" spans="1:63" ht="12.75">
      <c r="A33" s="8" t="s">
        <v>1</v>
      </c>
      <c r="B33" s="29" t="s">
        <v>7</v>
      </c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5"/>
    </row>
    <row r="34" spans="1:73" s="4" customFormat="1" ht="12.75">
      <c r="A34" s="8" t="s">
        <v>59</v>
      </c>
      <c r="B34" s="31" t="s">
        <v>2</v>
      </c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8"/>
      <c r="BL34" s="39"/>
      <c r="BM34" s="39"/>
      <c r="BN34" s="39"/>
      <c r="BO34" s="39"/>
      <c r="BP34" s="39"/>
      <c r="BQ34" s="39"/>
      <c r="BR34" s="39"/>
      <c r="BS34" s="39"/>
      <c r="BT34" s="39"/>
      <c r="BU34" s="39"/>
    </row>
    <row r="35" spans="1:73" s="4" customFormat="1" ht="12.75">
      <c r="A35" s="8"/>
      <c r="B35" s="51" t="s">
        <v>114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11.271034908350071</v>
      </c>
      <c r="I35" s="49">
        <v>9.36851251403367</v>
      </c>
      <c r="J35" s="49">
        <v>0</v>
      </c>
      <c r="K35" s="49">
        <v>0</v>
      </c>
      <c r="L35" s="49">
        <v>0.7087391092991564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6.4237628324356395</v>
      </c>
      <c r="S35" s="49">
        <v>0.09225735143061572</v>
      </c>
      <c r="T35" s="49">
        <v>0</v>
      </c>
      <c r="U35" s="49">
        <v>0</v>
      </c>
      <c r="V35" s="49">
        <v>0.4462585855222725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4.363090244501235</v>
      </c>
      <c r="AC35" s="49">
        <v>0.03248774871465053</v>
      </c>
      <c r="AD35" s="49">
        <v>0</v>
      </c>
      <c r="AE35" s="49">
        <v>0</v>
      </c>
      <c r="AF35" s="49">
        <v>0.23745520763732741</v>
      </c>
      <c r="AG35" s="49">
        <v>0</v>
      </c>
      <c r="AH35" s="49">
        <v>0.003111817071539156</v>
      </c>
      <c r="AI35" s="49">
        <v>0</v>
      </c>
      <c r="AJ35" s="49">
        <v>0</v>
      </c>
      <c r="AK35" s="49">
        <v>0</v>
      </c>
      <c r="AL35" s="49">
        <v>5.173656396583057</v>
      </c>
      <c r="AM35" s="49">
        <v>0.14732215870773324</v>
      </c>
      <c r="AN35" s="49">
        <v>0</v>
      </c>
      <c r="AO35" s="49">
        <v>0</v>
      </c>
      <c r="AP35" s="49">
        <v>0.04293731952053963</v>
      </c>
      <c r="AQ35" s="49">
        <v>0</v>
      </c>
      <c r="AR35" s="49">
        <v>0.00027783907131798705</v>
      </c>
      <c r="AS35" s="49">
        <v>0</v>
      </c>
      <c r="AT35" s="49">
        <v>0</v>
      </c>
      <c r="AU35" s="49">
        <v>0</v>
      </c>
      <c r="AV35" s="49">
        <v>311.87721379287507</v>
      </c>
      <c r="AW35" s="49">
        <v>24.35109357122768</v>
      </c>
      <c r="AX35" s="49">
        <v>0</v>
      </c>
      <c r="AY35" s="49">
        <v>0</v>
      </c>
      <c r="AZ35" s="49">
        <v>40.6505218681924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94.69641339336215</v>
      </c>
      <c r="BG35" s="49">
        <v>2.7987692584928014</v>
      </c>
      <c r="BH35" s="49">
        <v>0</v>
      </c>
      <c r="BI35" s="49">
        <v>0</v>
      </c>
      <c r="BJ35" s="49">
        <v>6.631111573506873</v>
      </c>
      <c r="BK35" s="50">
        <f>SUM(C35:BJ35)</f>
        <v>519.3160274905358</v>
      </c>
      <c r="BL35" s="39"/>
      <c r="BM35" s="39"/>
      <c r="BN35" s="39"/>
      <c r="BO35" s="39"/>
      <c r="BP35" s="39"/>
      <c r="BQ35" s="39"/>
      <c r="BR35" s="39"/>
      <c r="BS35" s="39"/>
      <c r="BT35" s="39"/>
      <c r="BU35" s="39"/>
    </row>
    <row r="36" spans="1:73" s="4" customFormat="1" ht="12.75">
      <c r="A36" s="8"/>
      <c r="B36" s="33" t="s">
        <v>68</v>
      </c>
      <c r="C36" s="34">
        <f>C35</f>
        <v>0</v>
      </c>
      <c r="D36" s="34">
        <f aca="true" t="shared" si="10" ref="D36:BJ36">D35</f>
        <v>0</v>
      </c>
      <c r="E36" s="34">
        <f t="shared" si="10"/>
        <v>0</v>
      </c>
      <c r="F36" s="34">
        <f t="shared" si="10"/>
        <v>0</v>
      </c>
      <c r="G36" s="34">
        <f t="shared" si="10"/>
        <v>0</v>
      </c>
      <c r="H36" s="34">
        <f t="shared" si="10"/>
        <v>11.271034908350071</v>
      </c>
      <c r="I36" s="34">
        <f t="shared" si="10"/>
        <v>9.36851251403367</v>
      </c>
      <c r="J36" s="34">
        <f t="shared" si="10"/>
        <v>0</v>
      </c>
      <c r="K36" s="34">
        <f t="shared" si="10"/>
        <v>0</v>
      </c>
      <c r="L36" s="34">
        <f t="shared" si="10"/>
        <v>0.7087391092991564</v>
      </c>
      <c r="M36" s="34">
        <f t="shared" si="10"/>
        <v>0</v>
      </c>
      <c r="N36" s="34">
        <f t="shared" si="10"/>
        <v>0</v>
      </c>
      <c r="O36" s="34">
        <f t="shared" si="10"/>
        <v>0</v>
      </c>
      <c r="P36" s="34">
        <f t="shared" si="10"/>
        <v>0</v>
      </c>
      <c r="Q36" s="34">
        <f t="shared" si="10"/>
        <v>0</v>
      </c>
      <c r="R36" s="34">
        <f t="shared" si="10"/>
        <v>6.4237628324356395</v>
      </c>
      <c r="S36" s="34">
        <f t="shared" si="10"/>
        <v>0.09225735143061572</v>
      </c>
      <c r="T36" s="34">
        <f t="shared" si="10"/>
        <v>0</v>
      </c>
      <c r="U36" s="34">
        <f t="shared" si="10"/>
        <v>0</v>
      </c>
      <c r="V36" s="34">
        <f t="shared" si="10"/>
        <v>0.4462585855222725</v>
      </c>
      <c r="W36" s="34">
        <f t="shared" si="10"/>
        <v>0</v>
      </c>
      <c r="X36" s="34">
        <f t="shared" si="10"/>
        <v>0</v>
      </c>
      <c r="Y36" s="34">
        <f t="shared" si="10"/>
        <v>0</v>
      </c>
      <c r="Z36" s="34">
        <f t="shared" si="10"/>
        <v>0</v>
      </c>
      <c r="AA36" s="34">
        <f t="shared" si="10"/>
        <v>0</v>
      </c>
      <c r="AB36" s="34">
        <f t="shared" si="10"/>
        <v>4.363090244501235</v>
      </c>
      <c r="AC36" s="34">
        <f t="shared" si="10"/>
        <v>0.03248774871465053</v>
      </c>
      <c r="AD36" s="34">
        <f t="shared" si="10"/>
        <v>0</v>
      </c>
      <c r="AE36" s="34">
        <f t="shared" si="10"/>
        <v>0</v>
      </c>
      <c r="AF36" s="34">
        <f t="shared" si="10"/>
        <v>0.23745520763732741</v>
      </c>
      <c r="AG36" s="34">
        <f t="shared" si="10"/>
        <v>0</v>
      </c>
      <c r="AH36" s="34">
        <f t="shared" si="10"/>
        <v>0.003111817071539156</v>
      </c>
      <c r="AI36" s="34">
        <f t="shared" si="10"/>
        <v>0</v>
      </c>
      <c r="AJ36" s="34">
        <f t="shared" si="10"/>
        <v>0</v>
      </c>
      <c r="AK36" s="34">
        <f t="shared" si="10"/>
        <v>0</v>
      </c>
      <c r="AL36" s="34">
        <f t="shared" si="10"/>
        <v>5.173656396583057</v>
      </c>
      <c r="AM36" s="34">
        <f t="shared" si="10"/>
        <v>0.14732215870773324</v>
      </c>
      <c r="AN36" s="34">
        <f t="shared" si="10"/>
        <v>0</v>
      </c>
      <c r="AO36" s="34">
        <f t="shared" si="10"/>
        <v>0</v>
      </c>
      <c r="AP36" s="34">
        <f t="shared" si="10"/>
        <v>0.04293731952053963</v>
      </c>
      <c r="AQ36" s="34">
        <f t="shared" si="10"/>
        <v>0</v>
      </c>
      <c r="AR36" s="34">
        <f t="shared" si="10"/>
        <v>0.00027783907131798705</v>
      </c>
      <c r="AS36" s="34">
        <f t="shared" si="10"/>
        <v>0</v>
      </c>
      <c r="AT36" s="34">
        <f t="shared" si="10"/>
        <v>0</v>
      </c>
      <c r="AU36" s="34">
        <f t="shared" si="10"/>
        <v>0</v>
      </c>
      <c r="AV36" s="34">
        <f t="shared" si="10"/>
        <v>311.87721379287507</v>
      </c>
      <c r="AW36" s="34">
        <f t="shared" si="10"/>
        <v>24.35109357122768</v>
      </c>
      <c r="AX36" s="34">
        <f t="shared" si="10"/>
        <v>0</v>
      </c>
      <c r="AY36" s="34">
        <f t="shared" si="10"/>
        <v>0</v>
      </c>
      <c r="AZ36" s="34">
        <f t="shared" si="10"/>
        <v>40.6505218681924</v>
      </c>
      <c r="BA36" s="34">
        <f t="shared" si="10"/>
        <v>0</v>
      </c>
      <c r="BB36" s="34">
        <f t="shared" si="10"/>
        <v>0</v>
      </c>
      <c r="BC36" s="34">
        <f t="shared" si="10"/>
        <v>0</v>
      </c>
      <c r="BD36" s="34">
        <f t="shared" si="10"/>
        <v>0</v>
      </c>
      <c r="BE36" s="34">
        <f t="shared" si="10"/>
        <v>0</v>
      </c>
      <c r="BF36" s="34">
        <f t="shared" si="10"/>
        <v>94.69641339336215</v>
      </c>
      <c r="BG36" s="34">
        <f t="shared" si="10"/>
        <v>2.7987692584928014</v>
      </c>
      <c r="BH36" s="34">
        <f t="shared" si="10"/>
        <v>0</v>
      </c>
      <c r="BI36" s="34">
        <f t="shared" si="10"/>
        <v>0</v>
      </c>
      <c r="BJ36" s="34">
        <f t="shared" si="10"/>
        <v>6.631111573506873</v>
      </c>
      <c r="BK36" s="35">
        <f>SUM(C36:BJ36)</f>
        <v>519.3160274905358</v>
      </c>
      <c r="BL36" s="39"/>
      <c r="BM36" s="39"/>
      <c r="BN36" s="39"/>
      <c r="BO36" s="39"/>
      <c r="BP36" s="39"/>
      <c r="BQ36" s="39"/>
      <c r="BR36" s="39"/>
      <c r="BS36" s="39"/>
      <c r="BT36" s="39"/>
      <c r="BU36" s="39"/>
    </row>
    <row r="37" spans="1:63" ht="12.75">
      <c r="A37" s="8" t="s">
        <v>60</v>
      </c>
      <c r="B37" s="31" t="s">
        <v>15</v>
      </c>
      <c r="C37" s="53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5"/>
    </row>
    <row r="38" spans="1:63" ht="12.75">
      <c r="A38" s="47"/>
      <c r="B38" s="48" t="s">
        <v>115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2.7803596576679777</v>
      </c>
      <c r="I38" s="49">
        <v>250.38977124481207</v>
      </c>
      <c r="J38" s="49">
        <v>0</v>
      </c>
      <c r="K38" s="49">
        <v>0</v>
      </c>
      <c r="L38" s="49">
        <v>60.93545447543065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0.8504474218320225</v>
      </c>
      <c r="S38" s="49">
        <v>9.596156540830762</v>
      </c>
      <c r="T38" s="49">
        <v>0</v>
      </c>
      <c r="U38" s="49">
        <v>0</v>
      </c>
      <c r="V38" s="49">
        <v>9.412980704783632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9">
        <v>0.00040034369711823613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11.621550689197196</v>
      </c>
      <c r="AW38" s="49">
        <v>71.94680249428</v>
      </c>
      <c r="AX38" s="49">
        <v>0</v>
      </c>
      <c r="AY38" s="49">
        <v>0</v>
      </c>
      <c r="AZ38" s="49">
        <v>235.47711475876184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1.382659165427112</v>
      </c>
      <c r="BG38" s="49">
        <v>19.863831865327136</v>
      </c>
      <c r="BH38" s="49">
        <v>0</v>
      </c>
      <c r="BI38" s="49">
        <v>0</v>
      </c>
      <c r="BJ38" s="49">
        <v>6.5214468942381805</v>
      </c>
      <c r="BK38" s="50">
        <f aca="true" t="shared" si="11" ref="BK38:BK46">SUM(C38:BJ38)</f>
        <v>680.7789762562857</v>
      </c>
    </row>
    <row r="39" spans="1:63" ht="12.75">
      <c r="A39" s="47"/>
      <c r="B39" s="48" t="s">
        <v>120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0.5264919802582</v>
      </c>
      <c r="I39" s="49">
        <v>0.72439837056826</v>
      </c>
      <c r="J39" s="49">
        <v>0</v>
      </c>
      <c r="K39" s="49">
        <v>0</v>
      </c>
      <c r="L39" s="49">
        <v>29.338414096357194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0.37284108588465714</v>
      </c>
      <c r="S39" s="49">
        <v>0.07335550732459716</v>
      </c>
      <c r="T39" s="49">
        <v>0</v>
      </c>
      <c r="U39" s="49">
        <v>0</v>
      </c>
      <c r="V39" s="49">
        <v>0.12331050589280165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0.015151121790119102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1.7856250001930026E-05</v>
      </c>
      <c r="AI39" s="49">
        <v>0</v>
      </c>
      <c r="AJ39" s="49">
        <v>0</v>
      </c>
      <c r="AK39" s="49">
        <v>0</v>
      </c>
      <c r="AL39" s="49">
        <v>0.0026752856068225327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v>0.00024648082142664137</v>
      </c>
      <c r="AS39" s="49">
        <v>0</v>
      </c>
      <c r="AT39" s="49">
        <v>0</v>
      </c>
      <c r="AU39" s="49">
        <v>0</v>
      </c>
      <c r="AV39" s="49">
        <v>22.977149690293412</v>
      </c>
      <c r="AW39" s="49">
        <v>183.5541130773913</v>
      </c>
      <c r="AX39" s="49">
        <v>0</v>
      </c>
      <c r="AY39" s="49">
        <v>0</v>
      </c>
      <c r="AZ39" s="49">
        <v>171.5550034365157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6.5380102010596435</v>
      </c>
      <c r="BG39" s="49">
        <v>2.0920336936087565</v>
      </c>
      <c r="BH39" s="49">
        <v>0</v>
      </c>
      <c r="BI39" s="49">
        <v>0</v>
      </c>
      <c r="BJ39" s="49">
        <v>12.35291368980575</v>
      </c>
      <c r="BK39" s="50">
        <f t="shared" si="11"/>
        <v>430.2461260794286</v>
      </c>
    </row>
    <row r="40" spans="1:63" ht="12.75">
      <c r="A40" s="47"/>
      <c r="B40" s="48" t="s">
        <v>103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2.731890148906358</v>
      </c>
      <c r="I40" s="49">
        <v>0.7935989540390723</v>
      </c>
      <c r="J40" s="49">
        <v>0</v>
      </c>
      <c r="K40" s="49">
        <v>0</v>
      </c>
      <c r="L40" s="49">
        <v>1.0670538032225192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1.4897901448436426</v>
      </c>
      <c r="S40" s="49">
        <v>0.07707150256807015</v>
      </c>
      <c r="T40" s="49">
        <v>0</v>
      </c>
      <c r="U40" s="49">
        <v>0</v>
      </c>
      <c r="V40" s="49">
        <v>0.27557809895605234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0.17274763486034406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0.00014929228571363348</v>
      </c>
      <c r="AI40" s="49">
        <v>0</v>
      </c>
      <c r="AJ40" s="49">
        <v>0</v>
      </c>
      <c r="AK40" s="49">
        <v>0</v>
      </c>
      <c r="AL40" s="49">
        <v>0.04178207672560123</v>
      </c>
      <c r="AM40" s="49">
        <v>0</v>
      </c>
      <c r="AN40" s="49">
        <v>0</v>
      </c>
      <c r="AO40" s="49">
        <v>0</v>
      </c>
      <c r="AP40" s="49">
        <v>0.010210989298837266</v>
      </c>
      <c r="AQ40" s="49">
        <v>0</v>
      </c>
      <c r="AR40" s="49">
        <v>7.142500000652258E-06</v>
      </c>
      <c r="AS40" s="49">
        <v>0</v>
      </c>
      <c r="AT40" s="49">
        <v>0</v>
      </c>
      <c r="AU40" s="49">
        <v>0</v>
      </c>
      <c r="AV40" s="49">
        <v>70.16160256697344</v>
      </c>
      <c r="AW40" s="49">
        <v>14.98435821332873</v>
      </c>
      <c r="AX40" s="49">
        <v>0</v>
      </c>
      <c r="AY40" s="49">
        <v>0</v>
      </c>
      <c r="AZ40" s="49">
        <v>87.304933095669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22.114507308440633</v>
      </c>
      <c r="BG40" s="49">
        <v>0.7192038089926998</v>
      </c>
      <c r="BH40" s="49">
        <v>0</v>
      </c>
      <c r="BI40" s="49">
        <v>0</v>
      </c>
      <c r="BJ40" s="49">
        <v>11.088641254532124</v>
      </c>
      <c r="BK40" s="50">
        <f t="shared" si="11"/>
        <v>213.03312603614282</v>
      </c>
    </row>
    <row r="41" spans="1:63" ht="12.75">
      <c r="A41" s="47"/>
      <c r="B41" s="48" t="s">
        <v>119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13.422662192505257</v>
      </c>
      <c r="I41" s="49">
        <v>11.415588570782507</v>
      </c>
      <c r="J41" s="49">
        <v>0</v>
      </c>
      <c r="K41" s="49">
        <v>0</v>
      </c>
      <c r="L41" s="49">
        <v>20.791465786321517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8.173217793423316</v>
      </c>
      <c r="S41" s="49">
        <v>0.2287713827889232</v>
      </c>
      <c r="T41" s="49">
        <v>0</v>
      </c>
      <c r="U41" s="49">
        <v>0</v>
      </c>
      <c r="V41" s="49">
        <v>0.9874158519641943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0.25560072627743363</v>
      </c>
      <c r="AC41" s="49">
        <v>0</v>
      </c>
      <c r="AD41" s="49">
        <v>0</v>
      </c>
      <c r="AE41" s="49">
        <v>0</v>
      </c>
      <c r="AF41" s="49">
        <v>0.0007076617609809332</v>
      </c>
      <c r="AG41" s="49">
        <v>0</v>
      </c>
      <c r="AH41" s="49">
        <v>0.0007558274285160942</v>
      </c>
      <c r="AI41" s="49">
        <v>0</v>
      </c>
      <c r="AJ41" s="49">
        <v>0</v>
      </c>
      <c r="AK41" s="49">
        <v>0</v>
      </c>
      <c r="AL41" s="49">
        <v>0.20293756504640997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v>0.024833932464341048</v>
      </c>
      <c r="AS41" s="49">
        <v>0</v>
      </c>
      <c r="AT41" s="49">
        <v>0</v>
      </c>
      <c r="AU41" s="49">
        <v>0</v>
      </c>
      <c r="AV41" s="49">
        <v>257.3273050944155</v>
      </c>
      <c r="AW41" s="49">
        <v>36.61906322687784</v>
      </c>
      <c r="AX41" s="49">
        <v>1.9558952441428565</v>
      </c>
      <c r="AY41" s="49">
        <v>0</v>
      </c>
      <c r="AZ41" s="49">
        <v>374.60747492921854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99.61517650686775</v>
      </c>
      <c r="BG41" s="49">
        <v>5.73879663476502</v>
      </c>
      <c r="BH41" s="49">
        <v>0</v>
      </c>
      <c r="BI41" s="49">
        <v>0</v>
      </c>
      <c r="BJ41" s="49">
        <v>39.27908819602043</v>
      </c>
      <c r="BK41" s="50">
        <f t="shared" si="11"/>
        <v>870.6467571230713</v>
      </c>
    </row>
    <row r="42" spans="1:63" ht="12.75">
      <c r="A42" s="47"/>
      <c r="B42" s="48" t="s">
        <v>116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26.770498052137416</v>
      </c>
      <c r="I42" s="49">
        <v>48.70979008973765</v>
      </c>
      <c r="J42" s="49">
        <v>0</v>
      </c>
      <c r="K42" s="49">
        <v>0</v>
      </c>
      <c r="L42" s="49">
        <v>41.45676676440203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10.907778290184016</v>
      </c>
      <c r="S42" s="49">
        <v>4.931719151655211</v>
      </c>
      <c r="T42" s="49">
        <v>0</v>
      </c>
      <c r="U42" s="49">
        <v>0</v>
      </c>
      <c r="V42" s="49">
        <v>3.2656243358479604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9.197282782022072</v>
      </c>
      <c r="AC42" s="49">
        <v>0.03247473296620597</v>
      </c>
      <c r="AD42" s="49">
        <v>0</v>
      </c>
      <c r="AE42" s="49">
        <v>0</v>
      </c>
      <c r="AF42" s="49">
        <v>0.7001524180652996</v>
      </c>
      <c r="AG42" s="49">
        <v>0</v>
      </c>
      <c r="AH42" s="49">
        <v>0.04232164332144016</v>
      </c>
      <c r="AI42" s="49">
        <v>0</v>
      </c>
      <c r="AJ42" s="49">
        <v>0</v>
      </c>
      <c r="AK42" s="49">
        <v>0</v>
      </c>
      <c r="AL42" s="49">
        <v>7.58222276328426</v>
      </c>
      <c r="AM42" s="49">
        <v>0.2554411025546605</v>
      </c>
      <c r="AN42" s="49">
        <v>0</v>
      </c>
      <c r="AO42" s="49">
        <v>0</v>
      </c>
      <c r="AP42" s="49">
        <v>0.16394718459394308</v>
      </c>
      <c r="AQ42" s="49">
        <v>0</v>
      </c>
      <c r="AR42" s="49">
        <v>0.001523354107131268</v>
      </c>
      <c r="AS42" s="49">
        <v>0</v>
      </c>
      <c r="AT42" s="49">
        <v>0</v>
      </c>
      <c r="AU42" s="49">
        <v>0</v>
      </c>
      <c r="AV42" s="49">
        <v>405.5480390003472</v>
      </c>
      <c r="AW42" s="49">
        <v>58.50042902162019</v>
      </c>
      <c r="AX42" s="49">
        <v>5.283776770642856</v>
      </c>
      <c r="AY42" s="49">
        <v>0</v>
      </c>
      <c r="AZ42" s="49">
        <v>507.58040885937487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83.87296863591777</v>
      </c>
      <c r="BG42" s="49">
        <v>5.099644993966089</v>
      </c>
      <c r="BH42" s="49">
        <v>0</v>
      </c>
      <c r="BI42" s="49">
        <v>0</v>
      </c>
      <c r="BJ42" s="49">
        <v>25.211053683001605</v>
      </c>
      <c r="BK42" s="50">
        <f t="shared" si="11"/>
        <v>1245.11386362975</v>
      </c>
    </row>
    <row r="43" spans="1:63" ht="12.75">
      <c r="A43" s="47"/>
      <c r="B43" s="48" t="s">
        <v>124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27.054129283649992</v>
      </c>
      <c r="I43" s="49">
        <v>8.894450377271683</v>
      </c>
      <c r="J43" s="49">
        <v>0</v>
      </c>
      <c r="K43" s="49">
        <v>0</v>
      </c>
      <c r="L43" s="49">
        <v>28.261426568498834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10.173603549600008</v>
      </c>
      <c r="S43" s="49">
        <v>0.41696425547831484</v>
      </c>
      <c r="T43" s="49">
        <v>0</v>
      </c>
      <c r="U43" s="49">
        <v>0</v>
      </c>
      <c r="V43" s="49">
        <v>1.4440876926797266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4.006604349371258</v>
      </c>
      <c r="AC43" s="49">
        <v>0.011259848214275213</v>
      </c>
      <c r="AD43" s="49">
        <v>0</v>
      </c>
      <c r="AE43" s="49">
        <v>0</v>
      </c>
      <c r="AF43" s="49">
        <v>0.811050094775413</v>
      </c>
      <c r="AG43" s="49">
        <v>0</v>
      </c>
      <c r="AH43" s="49">
        <v>0.0024273031835707623</v>
      </c>
      <c r="AI43" s="49">
        <v>0</v>
      </c>
      <c r="AJ43" s="49">
        <v>0</v>
      </c>
      <c r="AK43" s="49">
        <v>0</v>
      </c>
      <c r="AL43" s="49">
        <v>3.817799728855161</v>
      </c>
      <c r="AM43" s="49">
        <v>0.4332550198085846</v>
      </c>
      <c r="AN43" s="49">
        <v>0</v>
      </c>
      <c r="AO43" s="49">
        <v>0</v>
      </c>
      <c r="AP43" s="49">
        <v>0.3511816624160268</v>
      </c>
      <c r="AQ43" s="49">
        <v>0</v>
      </c>
      <c r="AR43" s="49">
        <v>0.0015839581735720965</v>
      </c>
      <c r="AS43" s="49">
        <v>0</v>
      </c>
      <c r="AT43" s="49">
        <v>0</v>
      </c>
      <c r="AU43" s="49">
        <v>0</v>
      </c>
      <c r="AV43" s="49">
        <v>525.6269511791021</v>
      </c>
      <c r="AW43" s="49">
        <v>32.96639900633507</v>
      </c>
      <c r="AX43" s="49">
        <v>0.0009554596071428572</v>
      </c>
      <c r="AY43" s="49">
        <v>0</v>
      </c>
      <c r="AZ43" s="49">
        <v>222.87148032458236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172.11346599813552</v>
      </c>
      <c r="BG43" s="49">
        <v>4.00190562360636</v>
      </c>
      <c r="BH43" s="49">
        <v>0</v>
      </c>
      <c r="BI43" s="49">
        <v>0</v>
      </c>
      <c r="BJ43" s="49">
        <v>17.302215710654785</v>
      </c>
      <c r="BK43" s="50">
        <f t="shared" si="11"/>
        <v>1060.5631969939996</v>
      </c>
    </row>
    <row r="44" spans="1:63" ht="12.75">
      <c r="A44" s="47"/>
      <c r="B44" s="48" t="s">
        <v>117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8.354589008133216</v>
      </c>
      <c r="I44" s="49">
        <v>1.3064929652018087</v>
      </c>
      <c r="J44" s="49">
        <v>0</v>
      </c>
      <c r="K44" s="49">
        <v>0</v>
      </c>
      <c r="L44" s="49">
        <v>10.465311572926216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2.4241058416167864</v>
      </c>
      <c r="S44" s="49">
        <v>0.12828243715533405</v>
      </c>
      <c r="T44" s="49">
        <v>0</v>
      </c>
      <c r="U44" s="49">
        <v>0</v>
      </c>
      <c r="V44" s="49">
        <v>0.9437461926094988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4.038000986563718</v>
      </c>
      <c r="AC44" s="49">
        <v>0.026650909071113147</v>
      </c>
      <c r="AD44" s="49">
        <v>0</v>
      </c>
      <c r="AE44" s="49">
        <v>0</v>
      </c>
      <c r="AF44" s="49">
        <v>0.8381838796608976</v>
      </c>
      <c r="AG44" s="49">
        <v>0</v>
      </c>
      <c r="AH44" s="49">
        <v>0.005109303107185985</v>
      </c>
      <c r="AI44" s="49">
        <v>0</v>
      </c>
      <c r="AJ44" s="49">
        <v>0</v>
      </c>
      <c r="AK44" s="49">
        <v>0</v>
      </c>
      <c r="AL44" s="49">
        <v>1.7907818169641705</v>
      </c>
      <c r="AM44" s="49">
        <v>0</v>
      </c>
      <c r="AN44" s="49">
        <v>0</v>
      </c>
      <c r="AO44" s="49">
        <v>0</v>
      </c>
      <c r="AP44" s="49">
        <v>0.18061793850478178</v>
      </c>
      <c r="AQ44" s="49">
        <v>0</v>
      </c>
      <c r="AR44" s="49">
        <v>0.010476294785671159</v>
      </c>
      <c r="AS44" s="49">
        <v>0</v>
      </c>
      <c r="AT44" s="49">
        <v>0</v>
      </c>
      <c r="AU44" s="49">
        <v>0</v>
      </c>
      <c r="AV44" s="49">
        <v>187.4438773344628</v>
      </c>
      <c r="AW44" s="49">
        <v>33.624581778067395</v>
      </c>
      <c r="AX44" s="49">
        <v>0</v>
      </c>
      <c r="AY44" s="49">
        <v>0</v>
      </c>
      <c r="AZ44" s="49">
        <v>252.13860116603456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41.49448737233073</v>
      </c>
      <c r="BG44" s="49">
        <v>5.722185318397209</v>
      </c>
      <c r="BH44" s="49">
        <v>0</v>
      </c>
      <c r="BI44" s="49">
        <v>0</v>
      </c>
      <c r="BJ44" s="49">
        <v>26.821701666049776</v>
      </c>
      <c r="BK44" s="50">
        <f t="shared" si="11"/>
        <v>577.7577837816428</v>
      </c>
    </row>
    <row r="45" spans="1:63" ht="12.75">
      <c r="A45" s="8"/>
      <c r="B45" s="33" t="s">
        <v>69</v>
      </c>
      <c r="C45" s="34">
        <f aca="true" t="shared" si="12" ref="C45:AH45">SUM(C38:C44)</f>
        <v>0</v>
      </c>
      <c r="D45" s="34">
        <f t="shared" si="12"/>
        <v>0</v>
      </c>
      <c r="E45" s="34">
        <f t="shared" si="12"/>
        <v>0</v>
      </c>
      <c r="F45" s="34">
        <f t="shared" si="12"/>
        <v>0</v>
      </c>
      <c r="G45" s="34">
        <f t="shared" si="12"/>
        <v>0</v>
      </c>
      <c r="H45" s="34">
        <f t="shared" si="12"/>
        <v>81.64062032325842</v>
      </c>
      <c r="I45" s="34">
        <f t="shared" si="12"/>
        <v>322.2340905724131</v>
      </c>
      <c r="J45" s="34">
        <f t="shared" si="12"/>
        <v>0</v>
      </c>
      <c r="K45" s="34">
        <f t="shared" si="12"/>
        <v>0</v>
      </c>
      <c r="L45" s="34">
        <f t="shared" si="12"/>
        <v>192.31589306715898</v>
      </c>
      <c r="M45" s="34">
        <f t="shared" si="12"/>
        <v>0</v>
      </c>
      <c r="N45" s="34">
        <f t="shared" si="12"/>
        <v>0</v>
      </c>
      <c r="O45" s="34">
        <f t="shared" si="12"/>
        <v>0</v>
      </c>
      <c r="P45" s="34">
        <f t="shared" si="12"/>
        <v>0</v>
      </c>
      <c r="Q45" s="34">
        <f t="shared" si="12"/>
        <v>0</v>
      </c>
      <c r="R45" s="34">
        <f t="shared" si="12"/>
        <v>34.39178412738445</v>
      </c>
      <c r="S45" s="34">
        <f t="shared" si="12"/>
        <v>15.452320777801214</v>
      </c>
      <c r="T45" s="34">
        <f t="shared" si="12"/>
        <v>0</v>
      </c>
      <c r="U45" s="34">
        <f t="shared" si="12"/>
        <v>0</v>
      </c>
      <c r="V45" s="34">
        <f t="shared" si="12"/>
        <v>16.452743382733864</v>
      </c>
      <c r="W45" s="34">
        <f t="shared" si="12"/>
        <v>0</v>
      </c>
      <c r="X45" s="34">
        <f t="shared" si="12"/>
        <v>0</v>
      </c>
      <c r="Y45" s="34">
        <f t="shared" si="12"/>
        <v>0</v>
      </c>
      <c r="Z45" s="34">
        <f t="shared" si="12"/>
        <v>0</v>
      </c>
      <c r="AA45" s="34">
        <f t="shared" si="12"/>
        <v>0</v>
      </c>
      <c r="AB45" s="34">
        <f t="shared" si="12"/>
        <v>17.685387600884944</v>
      </c>
      <c r="AC45" s="34">
        <f t="shared" si="12"/>
        <v>0.07038549025159432</v>
      </c>
      <c r="AD45" s="34">
        <f t="shared" si="12"/>
        <v>0</v>
      </c>
      <c r="AE45" s="34">
        <f t="shared" si="12"/>
        <v>0</v>
      </c>
      <c r="AF45" s="34">
        <f t="shared" si="12"/>
        <v>2.350094054262591</v>
      </c>
      <c r="AG45" s="34">
        <f t="shared" si="12"/>
        <v>0</v>
      </c>
      <c r="AH45" s="34">
        <f t="shared" si="12"/>
        <v>0.050781225576428564</v>
      </c>
      <c r="AI45" s="34">
        <f aca="true" t="shared" si="13" ref="AI45:BJ45">SUM(AI38:AI44)</f>
        <v>0</v>
      </c>
      <c r="AJ45" s="34">
        <f t="shared" si="13"/>
        <v>0</v>
      </c>
      <c r="AK45" s="34">
        <f t="shared" si="13"/>
        <v>0</v>
      </c>
      <c r="AL45" s="34">
        <f t="shared" si="13"/>
        <v>13.438599580179542</v>
      </c>
      <c r="AM45" s="34">
        <f t="shared" si="13"/>
        <v>0.6886961223632451</v>
      </c>
      <c r="AN45" s="34">
        <f t="shared" si="13"/>
        <v>0</v>
      </c>
      <c r="AO45" s="34">
        <f t="shared" si="13"/>
        <v>0</v>
      </c>
      <c r="AP45" s="34">
        <f t="shared" si="13"/>
        <v>0.7059577748135889</v>
      </c>
      <c r="AQ45" s="34">
        <f t="shared" si="13"/>
        <v>0</v>
      </c>
      <c r="AR45" s="34">
        <f t="shared" si="13"/>
        <v>0.038671162852142865</v>
      </c>
      <c r="AS45" s="34">
        <f t="shared" si="13"/>
        <v>0</v>
      </c>
      <c r="AT45" s="34">
        <f t="shared" si="13"/>
        <v>0</v>
      </c>
      <c r="AU45" s="34">
        <f t="shared" si="13"/>
        <v>0</v>
      </c>
      <c r="AV45" s="34">
        <f t="shared" si="13"/>
        <v>1480.7064755547917</v>
      </c>
      <c r="AW45" s="34">
        <f t="shared" si="13"/>
        <v>432.19574681790056</v>
      </c>
      <c r="AX45" s="34">
        <f t="shared" si="13"/>
        <v>7.240627474392856</v>
      </c>
      <c r="AY45" s="34">
        <f t="shared" si="13"/>
        <v>0</v>
      </c>
      <c r="AZ45" s="34">
        <f t="shared" si="13"/>
        <v>1851.5350165701568</v>
      </c>
      <c r="BA45" s="34">
        <f t="shared" si="13"/>
        <v>0</v>
      </c>
      <c r="BB45" s="34">
        <f t="shared" si="13"/>
        <v>0</v>
      </c>
      <c r="BC45" s="34">
        <f t="shared" si="13"/>
        <v>0</v>
      </c>
      <c r="BD45" s="34">
        <f t="shared" si="13"/>
        <v>0</v>
      </c>
      <c r="BE45" s="34">
        <f t="shared" si="13"/>
        <v>0</v>
      </c>
      <c r="BF45" s="34">
        <f t="shared" si="13"/>
        <v>427.1312751881792</v>
      </c>
      <c r="BG45" s="34">
        <f t="shared" si="13"/>
        <v>43.23760193866327</v>
      </c>
      <c r="BH45" s="34">
        <f t="shared" si="13"/>
        <v>0</v>
      </c>
      <c r="BI45" s="34">
        <f t="shared" si="13"/>
        <v>0</v>
      </c>
      <c r="BJ45" s="34">
        <f t="shared" si="13"/>
        <v>138.57706109430268</v>
      </c>
      <c r="BK45" s="35">
        <f t="shared" si="11"/>
        <v>5078.13982990032</v>
      </c>
    </row>
    <row r="46" spans="1:63" ht="12.75">
      <c r="A46" s="8"/>
      <c r="B46" s="29" t="s">
        <v>67</v>
      </c>
      <c r="C46" s="34">
        <f aca="true" t="shared" si="14" ref="C46:AH46">C36+C45</f>
        <v>0</v>
      </c>
      <c r="D46" s="34">
        <f t="shared" si="14"/>
        <v>0</v>
      </c>
      <c r="E46" s="34">
        <f t="shared" si="14"/>
        <v>0</v>
      </c>
      <c r="F46" s="34">
        <f t="shared" si="14"/>
        <v>0</v>
      </c>
      <c r="G46" s="34">
        <f t="shared" si="14"/>
        <v>0</v>
      </c>
      <c r="H46" s="34">
        <f t="shared" si="14"/>
        <v>92.91165523160849</v>
      </c>
      <c r="I46" s="34">
        <f t="shared" si="14"/>
        <v>331.6026030864468</v>
      </c>
      <c r="J46" s="34">
        <f t="shared" si="14"/>
        <v>0</v>
      </c>
      <c r="K46" s="34">
        <f t="shared" si="14"/>
        <v>0</v>
      </c>
      <c r="L46" s="34">
        <f t="shared" si="14"/>
        <v>193.02463217645814</v>
      </c>
      <c r="M46" s="34">
        <f t="shared" si="14"/>
        <v>0</v>
      </c>
      <c r="N46" s="34">
        <f t="shared" si="14"/>
        <v>0</v>
      </c>
      <c r="O46" s="34">
        <f t="shared" si="14"/>
        <v>0</v>
      </c>
      <c r="P46" s="34">
        <f t="shared" si="14"/>
        <v>0</v>
      </c>
      <c r="Q46" s="34">
        <f t="shared" si="14"/>
        <v>0</v>
      </c>
      <c r="R46" s="34">
        <f t="shared" si="14"/>
        <v>40.81554695982009</v>
      </c>
      <c r="S46" s="34">
        <f t="shared" si="14"/>
        <v>15.54457812923183</v>
      </c>
      <c r="T46" s="34">
        <f t="shared" si="14"/>
        <v>0</v>
      </c>
      <c r="U46" s="34">
        <f t="shared" si="14"/>
        <v>0</v>
      </c>
      <c r="V46" s="34">
        <f t="shared" si="14"/>
        <v>16.899001968256137</v>
      </c>
      <c r="W46" s="34">
        <f t="shared" si="14"/>
        <v>0</v>
      </c>
      <c r="X46" s="34">
        <f t="shared" si="14"/>
        <v>0</v>
      </c>
      <c r="Y46" s="34">
        <f t="shared" si="14"/>
        <v>0</v>
      </c>
      <c r="Z46" s="34">
        <f t="shared" si="14"/>
        <v>0</v>
      </c>
      <c r="AA46" s="34">
        <f t="shared" si="14"/>
        <v>0</v>
      </c>
      <c r="AB46" s="34">
        <f t="shared" si="14"/>
        <v>22.04847784538618</v>
      </c>
      <c r="AC46" s="34">
        <f t="shared" si="14"/>
        <v>0.10287323896624485</v>
      </c>
      <c r="AD46" s="34">
        <f t="shared" si="14"/>
        <v>0</v>
      </c>
      <c r="AE46" s="34">
        <f t="shared" si="14"/>
        <v>0</v>
      </c>
      <c r="AF46" s="34">
        <f t="shared" si="14"/>
        <v>2.5875492618999187</v>
      </c>
      <c r="AG46" s="34">
        <f t="shared" si="14"/>
        <v>0</v>
      </c>
      <c r="AH46" s="34">
        <f t="shared" si="14"/>
        <v>0.05389304264796772</v>
      </c>
      <c r="AI46" s="34">
        <f aca="true" t="shared" si="15" ref="AI46:BJ46">AI36+AI45</f>
        <v>0</v>
      </c>
      <c r="AJ46" s="34">
        <f t="shared" si="15"/>
        <v>0</v>
      </c>
      <c r="AK46" s="34">
        <f t="shared" si="15"/>
        <v>0</v>
      </c>
      <c r="AL46" s="34">
        <f t="shared" si="15"/>
        <v>18.612255976762597</v>
      </c>
      <c r="AM46" s="34">
        <f t="shared" si="15"/>
        <v>0.8360182810709783</v>
      </c>
      <c r="AN46" s="34">
        <f t="shared" si="15"/>
        <v>0</v>
      </c>
      <c r="AO46" s="34">
        <f t="shared" si="15"/>
        <v>0</v>
      </c>
      <c r="AP46" s="34">
        <f t="shared" si="15"/>
        <v>0.7488950943341285</v>
      </c>
      <c r="AQ46" s="34">
        <f t="shared" si="15"/>
        <v>0</v>
      </c>
      <c r="AR46" s="34">
        <f t="shared" si="15"/>
        <v>0.03894900192346085</v>
      </c>
      <c r="AS46" s="34">
        <f t="shared" si="15"/>
        <v>0</v>
      </c>
      <c r="AT46" s="34">
        <f t="shared" si="15"/>
        <v>0</v>
      </c>
      <c r="AU46" s="34">
        <f t="shared" si="15"/>
        <v>0</v>
      </c>
      <c r="AV46" s="34">
        <f t="shared" si="15"/>
        <v>1792.5836893476667</v>
      </c>
      <c r="AW46" s="34">
        <f t="shared" si="15"/>
        <v>456.54684038912825</v>
      </c>
      <c r="AX46" s="34">
        <f t="shared" si="15"/>
        <v>7.240627474392856</v>
      </c>
      <c r="AY46" s="34">
        <f t="shared" si="15"/>
        <v>0</v>
      </c>
      <c r="AZ46" s="34">
        <f t="shared" si="15"/>
        <v>1892.185538438349</v>
      </c>
      <c r="BA46" s="34">
        <f t="shared" si="15"/>
        <v>0</v>
      </c>
      <c r="BB46" s="34">
        <f t="shared" si="15"/>
        <v>0</v>
      </c>
      <c r="BC46" s="34">
        <f t="shared" si="15"/>
        <v>0</v>
      </c>
      <c r="BD46" s="34">
        <f t="shared" si="15"/>
        <v>0</v>
      </c>
      <c r="BE46" s="34">
        <f t="shared" si="15"/>
        <v>0</v>
      </c>
      <c r="BF46" s="34">
        <f t="shared" si="15"/>
        <v>521.8276885815413</v>
      </c>
      <c r="BG46" s="34">
        <f t="shared" si="15"/>
        <v>46.03637119715607</v>
      </c>
      <c r="BH46" s="34">
        <f t="shared" si="15"/>
        <v>0</v>
      </c>
      <c r="BI46" s="34">
        <f t="shared" si="15"/>
        <v>0</v>
      </c>
      <c r="BJ46" s="34">
        <f t="shared" si="15"/>
        <v>145.20817266780955</v>
      </c>
      <c r="BK46" s="35">
        <f t="shared" si="11"/>
        <v>5597.455857390857</v>
      </c>
    </row>
    <row r="47" spans="1:63" ht="12" customHeight="1">
      <c r="A47" s="8"/>
      <c r="B47" s="31"/>
      <c r="C47" s="53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5"/>
    </row>
    <row r="48" spans="1:63" ht="12.75">
      <c r="A48" s="8" t="s">
        <v>16</v>
      </c>
      <c r="B48" s="29" t="s">
        <v>8</v>
      </c>
      <c r="C48" s="53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5"/>
    </row>
    <row r="49" spans="1:63" ht="12.75">
      <c r="A49" s="8" t="s">
        <v>59</v>
      </c>
      <c r="B49" s="31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5"/>
    </row>
    <row r="50" spans="1:63" ht="12.75">
      <c r="A50" s="8"/>
      <c r="B50" s="51" t="s">
        <v>118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19.326383408593713</v>
      </c>
      <c r="I50" s="49">
        <v>1.702603314106712</v>
      </c>
      <c r="J50" s="49">
        <v>0</v>
      </c>
      <c r="K50" s="49">
        <v>0</v>
      </c>
      <c r="L50" s="49">
        <v>15.300067949235785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11.907625599442001</v>
      </c>
      <c r="S50" s="49">
        <v>0.034528723321859925</v>
      </c>
      <c r="T50" s="49">
        <v>0</v>
      </c>
      <c r="U50" s="49">
        <v>0</v>
      </c>
      <c r="V50" s="49">
        <v>3.141030921657067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1.3198207143071696</v>
      </c>
      <c r="AC50" s="49">
        <v>0</v>
      </c>
      <c r="AD50" s="49">
        <v>0</v>
      </c>
      <c r="AE50" s="49">
        <v>0</v>
      </c>
      <c r="AF50" s="49">
        <v>0.6006000152438183</v>
      </c>
      <c r="AG50" s="49">
        <v>0</v>
      </c>
      <c r="AH50" s="49">
        <v>0.0006982636428671236</v>
      </c>
      <c r="AI50" s="49">
        <v>0</v>
      </c>
      <c r="AJ50" s="49">
        <v>0</v>
      </c>
      <c r="AK50" s="49">
        <v>0</v>
      </c>
      <c r="AL50" s="49">
        <v>0.1064755174001076</v>
      </c>
      <c r="AM50" s="49">
        <v>0</v>
      </c>
      <c r="AN50" s="49">
        <v>0</v>
      </c>
      <c r="AO50" s="49">
        <v>0</v>
      </c>
      <c r="AP50" s="49">
        <v>0.09716143744732737</v>
      </c>
      <c r="AQ50" s="49">
        <v>0</v>
      </c>
      <c r="AR50" s="49">
        <v>0.0007030040714185906</v>
      </c>
      <c r="AS50" s="49">
        <v>0</v>
      </c>
      <c r="AT50" s="49">
        <v>0</v>
      </c>
      <c r="AU50" s="49">
        <v>0</v>
      </c>
      <c r="AV50" s="49">
        <v>113.74569857487089</v>
      </c>
      <c r="AW50" s="49">
        <v>104.4530675125659</v>
      </c>
      <c r="AX50" s="49">
        <v>0</v>
      </c>
      <c r="AY50" s="49">
        <v>0</v>
      </c>
      <c r="AZ50" s="49">
        <v>400.44931535935615</v>
      </c>
      <c r="BA50" s="49">
        <v>0</v>
      </c>
      <c r="BB50" s="49">
        <v>0</v>
      </c>
      <c r="BC50" s="49">
        <v>0</v>
      </c>
      <c r="BD50" s="49">
        <v>0</v>
      </c>
      <c r="BE50" s="49">
        <v>0</v>
      </c>
      <c r="BF50" s="49">
        <v>35.39169629699323</v>
      </c>
      <c r="BG50" s="49">
        <v>2.648727466505526</v>
      </c>
      <c r="BH50" s="49">
        <v>6.739909806428573</v>
      </c>
      <c r="BI50" s="49">
        <v>0</v>
      </c>
      <c r="BJ50" s="49">
        <v>44.26599885755984</v>
      </c>
      <c r="BK50" s="50">
        <f>SUM(C50:BJ50)</f>
        <v>761.2321127427499</v>
      </c>
    </row>
    <row r="51" spans="1:63" ht="12.75">
      <c r="A51" s="8"/>
      <c r="B51" s="29" t="s">
        <v>66</v>
      </c>
      <c r="C51" s="34">
        <f>C50</f>
        <v>0</v>
      </c>
      <c r="D51" s="34">
        <f aca="true" t="shared" si="16" ref="D51:BJ51">D50</f>
        <v>0</v>
      </c>
      <c r="E51" s="34">
        <f t="shared" si="16"/>
        <v>0</v>
      </c>
      <c r="F51" s="34">
        <f t="shared" si="16"/>
        <v>0</v>
      </c>
      <c r="G51" s="34">
        <f t="shared" si="16"/>
        <v>0</v>
      </c>
      <c r="H51" s="34">
        <f t="shared" si="16"/>
        <v>19.326383408593713</v>
      </c>
      <c r="I51" s="34">
        <f t="shared" si="16"/>
        <v>1.702603314106712</v>
      </c>
      <c r="J51" s="34">
        <f t="shared" si="16"/>
        <v>0</v>
      </c>
      <c r="K51" s="34">
        <f t="shared" si="16"/>
        <v>0</v>
      </c>
      <c r="L51" s="34">
        <f t="shared" si="16"/>
        <v>15.300067949235785</v>
      </c>
      <c r="M51" s="34">
        <f t="shared" si="16"/>
        <v>0</v>
      </c>
      <c r="N51" s="34">
        <f t="shared" si="16"/>
        <v>0</v>
      </c>
      <c r="O51" s="34">
        <f t="shared" si="16"/>
        <v>0</v>
      </c>
      <c r="P51" s="34">
        <f t="shared" si="16"/>
        <v>0</v>
      </c>
      <c r="Q51" s="34">
        <f t="shared" si="16"/>
        <v>0</v>
      </c>
      <c r="R51" s="34">
        <f t="shared" si="16"/>
        <v>11.907625599442001</v>
      </c>
      <c r="S51" s="34">
        <f t="shared" si="16"/>
        <v>0.034528723321859925</v>
      </c>
      <c r="T51" s="34">
        <f t="shared" si="16"/>
        <v>0</v>
      </c>
      <c r="U51" s="34">
        <f t="shared" si="16"/>
        <v>0</v>
      </c>
      <c r="V51" s="34">
        <f t="shared" si="16"/>
        <v>3.141030921657067</v>
      </c>
      <c r="W51" s="34">
        <f t="shared" si="16"/>
        <v>0</v>
      </c>
      <c r="X51" s="34">
        <f t="shared" si="16"/>
        <v>0</v>
      </c>
      <c r="Y51" s="34">
        <f t="shared" si="16"/>
        <v>0</v>
      </c>
      <c r="Z51" s="34">
        <f t="shared" si="16"/>
        <v>0</v>
      </c>
      <c r="AA51" s="34">
        <f t="shared" si="16"/>
        <v>0</v>
      </c>
      <c r="AB51" s="34">
        <f t="shared" si="16"/>
        <v>1.3198207143071696</v>
      </c>
      <c r="AC51" s="34">
        <f t="shared" si="16"/>
        <v>0</v>
      </c>
      <c r="AD51" s="34">
        <f t="shared" si="16"/>
        <v>0</v>
      </c>
      <c r="AE51" s="34">
        <f t="shared" si="16"/>
        <v>0</v>
      </c>
      <c r="AF51" s="34">
        <f t="shared" si="16"/>
        <v>0.6006000152438183</v>
      </c>
      <c r="AG51" s="34">
        <f t="shared" si="16"/>
        <v>0</v>
      </c>
      <c r="AH51" s="34">
        <f t="shared" si="16"/>
        <v>0.0006982636428671236</v>
      </c>
      <c r="AI51" s="34">
        <f t="shared" si="16"/>
        <v>0</v>
      </c>
      <c r="AJ51" s="34">
        <f t="shared" si="16"/>
        <v>0</v>
      </c>
      <c r="AK51" s="34">
        <f t="shared" si="16"/>
        <v>0</v>
      </c>
      <c r="AL51" s="34">
        <f t="shared" si="16"/>
        <v>0.1064755174001076</v>
      </c>
      <c r="AM51" s="34">
        <f t="shared" si="16"/>
        <v>0</v>
      </c>
      <c r="AN51" s="34">
        <f t="shared" si="16"/>
        <v>0</v>
      </c>
      <c r="AO51" s="34">
        <f t="shared" si="16"/>
        <v>0</v>
      </c>
      <c r="AP51" s="34">
        <f t="shared" si="16"/>
        <v>0.09716143744732737</v>
      </c>
      <c r="AQ51" s="34">
        <f t="shared" si="16"/>
        <v>0</v>
      </c>
      <c r="AR51" s="34">
        <f t="shared" si="16"/>
        <v>0.0007030040714185906</v>
      </c>
      <c r="AS51" s="34">
        <f t="shared" si="16"/>
        <v>0</v>
      </c>
      <c r="AT51" s="34">
        <f t="shared" si="16"/>
        <v>0</v>
      </c>
      <c r="AU51" s="34">
        <f t="shared" si="16"/>
        <v>0</v>
      </c>
      <c r="AV51" s="34">
        <f t="shared" si="16"/>
        <v>113.74569857487089</v>
      </c>
      <c r="AW51" s="34">
        <f t="shared" si="16"/>
        <v>104.4530675125659</v>
      </c>
      <c r="AX51" s="34">
        <f t="shared" si="16"/>
        <v>0</v>
      </c>
      <c r="AY51" s="34">
        <f t="shared" si="16"/>
        <v>0</v>
      </c>
      <c r="AZ51" s="34">
        <f t="shared" si="16"/>
        <v>400.44931535935615</v>
      </c>
      <c r="BA51" s="34">
        <f t="shared" si="16"/>
        <v>0</v>
      </c>
      <c r="BB51" s="34">
        <f t="shared" si="16"/>
        <v>0</v>
      </c>
      <c r="BC51" s="34">
        <f t="shared" si="16"/>
        <v>0</v>
      </c>
      <c r="BD51" s="34">
        <f t="shared" si="16"/>
        <v>0</v>
      </c>
      <c r="BE51" s="34">
        <f t="shared" si="16"/>
        <v>0</v>
      </c>
      <c r="BF51" s="34">
        <f t="shared" si="16"/>
        <v>35.39169629699323</v>
      </c>
      <c r="BG51" s="34">
        <f t="shared" si="16"/>
        <v>2.648727466505526</v>
      </c>
      <c r="BH51" s="34">
        <f t="shared" si="16"/>
        <v>6.739909806428573</v>
      </c>
      <c r="BI51" s="34">
        <f t="shared" si="16"/>
        <v>0</v>
      </c>
      <c r="BJ51" s="34">
        <f t="shared" si="16"/>
        <v>44.26599885755984</v>
      </c>
      <c r="BK51" s="35">
        <f>SUM(C51:BJ51)</f>
        <v>761.2321127427499</v>
      </c>
    </row>
    <row r="52" spans="1:63" ht="12.75" customHeight="1">
      <c r="A52" s="8"/>
      <c r="B52" s="31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5"/>
    </row>
    <row r="53" spans="1:63" ht="12.75">
      <c r="A53" s="8" t="s">
        <v>4</v>
      </c>
      <c r="B53" s="29" t="s">
        <v>9</v>
      </c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5"/>
    </row>
    <row r="54" spans="1:63" ht="12.75">
      <c r="A54" s="8" t="s">
        <v>59</v>
      </c>
      <c r="B54" s="31" t="s">
        <v>17</v>
      </c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5"/>
    </row>
    <row r="55" spans="1:63" ht="12.75">
      <c r="A55" s="8"/>
      <c r="B55" s="33" t="s">
        <v>84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  <c r="BB55" s="36">
        <v>0</v>
      </c>
      <c r="BC55" s="36">
        <v>0</v>
      </c>
      <c r="BD55" s="36">
        <v>0</v>
      </c>
      <c r="BE55" s="36">
        <v>0</v>
      </c>
      <c r="BF55" s="36">
        <v>0</v>
      </c>
      <c r="BG55" s="36">
        <v>0</v>
      </c>
      <c r="BH55" s="36">
        <v>0</v>
      </c>
      <c r="BI55" s="36">
        <v>0</v>
      </c>
      <c r="BJ55" s="36">
        <v>0</v>
      </c>
      <c r="BK55" s="32">
        <f>SUM(C55:BJ55)</f>
        <v>0</v>
      </c>
    </row>
    <row r="56" spans="1:63" ht="12.75">
      <c r="A56" s="8"/>
      <c r="B56" s="33" t="s">
        <v>68</v>
      </c>
      <c r="C56" s="34">
        <f>SUM(C55)</f>
        <v>0</v>
      </c>
      <c r="D56" s="34">
        <f aca="true" t="shared" si="17" ref="D56:BJ56">SUM(D55)</f>
        <v>0</v>
      </c>
      <c r="E56" s="34">
        <f t="shared" si="17"/>
        <v>0</v>
      </c>
      <c r="F56" s="34">
        <f t="shared" si="17"/>
        <v>0</v>
      </c>
      <c r="G56" s="34">
        <f t="shared" si="17"/>
        <v>0</v>
      </c>
      <c r="H56" s="34">
        <f t="shared" si="17"/>
        <v>0</v>
      </c>
      <c r="I56" s="34">
        <f t="shared" si="17"/>
        <v>0</v>
      </c>
      <c r="J56" s="34">
        <f t="shared" si="17"/>
        <v>0</v>
      </c>
      <c r="K56" s="34">
        <f t="shared" si="17"/>
        <v>0</v>
      </c>
      <c r="L56" s="34">
        <f t="shared" si="17"/>
        <v>0</v>
      </c>
      <c r="M56" s="34">
        <f t="shared" si="17"/>
        <v>0</v>
      </c>
      <c r="N56" s="34">
        <f t="shared" si="17"/>
        <v>0</v>
      </c>
      <c r="O56" s="34">
        <f t="shared" si="17"/>
        <v>0</v>
      </c>
      <c r="P56" s="34">
        <f t="shared" si="17"/>
        <v>0</v>
      </c>
      <c r="Q56" s="34">
        <f t="shared" si="17"/>
        <v>0</v>
      </c>
      <c r="R56" s="34">
        <f t="shared" si="17"/>
        <v>0</v>
      </c>
      <c r="S56" s="34">
        <f t="shared" si="17"/>
        <v>0</v>
      </c>
      <c r="T56" s="34">
        <f t="shared" si="17"/>
        <v>0</v>
      </c>
      <c r="U56" s="34">
        <f t="shared" si="17"/>
        <v>0</v>
      </c>
      <c r="V56" s="34">
        <f t="shared" si="17"/>
        <v>0</v>
      </c>
      <c r="W56" s="34">
        <f t="shared" si="17"/>
        <v>0</v>
      </c>
      <c r="X56" s="34">
        <f t="shared" si="17"/>
        <v>0</v>
      </c>
      <c r="Y56" s="34">
        <f t="shared" si="17"/>
        <v>0</v>
      </c>
      <c r="Z56" s="34">
        <f t="shared" si="17"/>
        <v>0</v>
      </c>
      <c r="AA56" s="34">
        <f t="shared" si="17"/>
        <v>0</v>
      </c>
      <c r="AB56" s="34">
        <f t="shared" si="17"/>
        <v>0</v>
      </c>
      <c r="AC56" s="34">
        <f t="shared" si="17"/>
        <v>0</v>
      </c>
      <c r="AD56" s="34">
        <f t="shared" si="17"/>
        <v>0</v>
      </c>
      <c r="AE56" s="34">
        <f t="shared" si="17"/>
        <v>0</v>
      </c>
      <c r="AF56" s="34">
        <f t="shared" si="17"/>
        <v>0</v>
      </c>
      <c r="AG56" s="34">
        <f t="shared" si="17"/>
        <v>0</v>
      </c>
      <c r="AH56" s="34">
        <f t="shared" si="17"/>
        <v>0</v>
      </c>
      <c r="AI56" s="34">
        <f t="shared" si="17"/>
        <v>0</v>
      </c>
      <c r="AJ56" s="34">
        <f t="shared" si="17"/>
        <v>0</v>
      </c>
      <c r="AK56" s="34">
        <f t="shared" si="17"/>
        <v>0</v>
      </c>
      <c r="AL56" s="34">
        <f t="shared" si="17"/>
        <v>0</v>
      </c>
      <c r="AM56" s="34">
        <f t="shared" si="17"/>
        <v>0</v>
      </c>
      <c r="AN56" s="34">
        <f t="shared" si="17"/>
        <v>0</v>
      </c>
      <c r="AO56" s="34">
        <f t="shared" si="17"/>
        <v>0</v>
      </c>
      <c r="AP56" s="34">
        <f t="shared" si="17"/>
        <v>0</v>
      </c>
      <c r="AQ56" s="34">
        <f t="shared" si="17"/>
        <v>0</v>
      </c>
      <c r="AR56" s="34">
        <f t="shared" si="17"/>
        <v>0</v>
      </c>
      <c r="AS56" s="34">
        <f t="shared" si="17"/>
        <v>0</v>
      </c>
      <c r="AT56" s="34">
        <f t="shared" si="17"/>
        <v>0</v>
      </c>
      <c r="AU56" s="34">
        <f t="shared" si="17"/>
        <v>0</v>
      </c>
      <c r="AV56" s="34">
        <f t="shared" si="17"/>
        <v>0</v>
      </c>
      <c r="AW56" s="34">
        <f t="shared" si="17"/>
        <v>0</v>
      </c>
      <c r="AX56" s="34">
        <f t="shared" si="17"/>
        <v>0</v>
      </c>
      <c r="AY56" s="34">
        <f t="shared" si="17"/>
        <v>0</v>
      </c>
      <c r="AZ56" s="34">
        <f t="shared" si="17"/>
        <v>0</v>
      </c>
      <c r="BA56" s="34">
        <f t="shared" si="17"/>
        <v>0</v>
      </c>
      <c r="BB56" s="34">
        <f t="shared" si="17"/>
        <v>0</v>
      </c>
      <c r="BC56" s="34">
        <f t="shared" si="17"/>
        <v>0</v>
      </c>
      <c r="BD56" s="34">
        <f t="shared" si="17"/>
        <v>0</v>
      </c>
      <c r="BE56" s="34">
        <f t="shared" si="17"/>
        <v>0</v>
      </c>
      <c r="BF56" s="34">
        <f t="shared" si="17"/>
        <v>0</v>
      </c>
      <c r="BG56" s="34">
        <f t="shared" si="17"/>
        <v>0</v>
      </c>
      <c r="BH56" s="34">
        <f t="shared" si="17"/>
        <v>0</v>
      </c>
      <c r="BI56" s="34">
        <f t="shared" si="17"/>
        <v>0</v>
      </c>
      <c r="BJ56" s="34">
        <f t="shared" si="17"/>
        <v>0</v>
      </c>
      <c r="BK56" s="35">
        <f>SUM(C56:BJ56)</f>
        <v>0</v>
      </c>
    </row>
    <row r="57" spans="1:63" ht="12.75">
      <c r="A57" s="8" t="s">
        <v>60</v>
      </c>
      <c r="B57" s="31" t="s">
        <v>18</v>
      </c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5"/>
    </row>
    <row r="58" spans="1:63" ht="12.75">
      <c r="A58" s="8"/>
      <c r="B58" s="33" t="s">
        <v>84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  <c r="BJ58" s="36">
        <v>0</v>
      </c>
      <c r="BK58" s="32">
        <f>SUM(C58:BJ58)</f>
        <v>0</v>
      </c>
    </row>
    <row r="59" spans="1:63" ht="12.75">
      <c r="A59" s="8"/>
      <c r="B59" s="33" t="s">
        <v>69</v>
      </c>
      <c r="C59" s="34">
        <f>C58</f>
        <v>0</v>
      </c>
      <c r="D59" s="34">
        <f aca="true" t="shared" si="18" ref="D59:BJ59">D58</f>
        <v>0</v>
      </c>
      <c r="E59" s="34">
        <f t="shared" si="18"/>
        <v>0</v>
      </c>
      <c r="F59" s="34">
        <f t="shared" si="18"/>
        <v>0</v>
      </c>
      <c r="G59" s="34">
        <f t="shared" si="18"/>
        <v>0</v>
      </c>
      <c r="H59" s="34">
        <f t="shared" si="18"/>
        <v>0</v>
      </c>
      <c r="I59" s="34">
        <f t="shared" si="18"/>
        <v>0</v>
      </c>
      <c r="J59" s="34">
        <f t="shared" si="18"/>
        <v>0</v>
      </c>
      <c r="K59" s="34">
        <f t="shared" si="18"/>
        <v>0</v>
      </c>
      <c r="L59" s="34">
        <f t="shared" si="18"/>
        <v>0</v>
      </c>
      <c r="M59" s="34">
        <f t="shared" si="18"/>
        <v>0</v>
      </c>
      <c r="N59" s="34">
        <f t="shared" si="18"/>
        <v>0</v>
      </c>
      <c r="O59" s="34">
        <f t="shared" si="18"/>
        <v>0</v>
      </c>
      <c r="P59" s="34">
        <f t="shared" si="18"/>
        <v>0</v>
      </c>
      <c r="Q59" s="34">
        <f t="shared" si="18"/>
        <v>0</v>
      </c>
      <c r="R59" s="34">
        <f t="shared" si="18"/>
        <v>0</v>
      </c>
      <c r="S59" s="34">
        <f t="shared" si="18"/>
        <v>0</v>
      </c>
      <c r="T59" s="34">
        <f t="shared" si="18"/>
        <v>0</v>
      </c>
      <c r="U59" s="34">
        <f t="shared" si="18"/>
        <v>0</v>
      </c>
      <c r="V59" s="34">
        <f t="shared" si="18"/>
        <v>0</v>
      </c>
      <c r="W59" s="34">
        <f t="shared" si="18"/>
        <v>0</v>
      </c>
      <c r="X59" s="34">
        <f t="shared" si="18"/>
        <v>0</v>
      </c>
      <c r="Y59" s="34">
        <f t="shared" si="18"/>
        <v>0</v>
      </c>
      <c r="Z59" s="34">
        <f t="shared" si="18"/>
        <v>0</v>
      </c>
      <c r="AA59" s="34">
        <f t="shared" si="18"/>
        <v>0</v>
      </c>
      <c r="AB59" s="34">
        <f t="shared" si="18"/>
        <v>0</v>
      </c>
      <c r="AC59" s="34">
        <f t="shared" si="18"/>
        <v>0</v>
      </c>
      <c r="AD59" s="34">
        <f t="shared" si="18"/>
        <v>0</v>
      </c>
      <c r="AE59" s="34">
        <f t="shared" si="18"/>
        <v>0</v>
      </c>
      <c r="AF59" s="34">
        <f t="shared" si="18"/>
        <v>0</v>
      </c>
      <c r="AG59" s="34">
        <f t="shared" si="18"/>
        <v>0</v>
      </c>
      <c r="AH59" s="34">
        <f t="shared" si="18"/>
        <v>0</v>
      </c>
      <c r="AI59" s="34">
        <f t="shared" si="18"/>
        <v>0</v>
      </c>
      <c r="AJ59" s="34">
        <f t="shared" si="18"/>
        <v>0</v>
      </c>
      <c r="AK59" s="34">
        <f t="shared" si="18"/>
        <v>0</v>
      </c>
      <c r="AL59" s="34">
        <f t="shared" si="18"/>
        <v>0</v>
      </c>
      <c r="AM59" s="34">
        <f t="shared" si="18"/>
        <v>0</v>
      </c>
      <c r="AN59" s="34">
        <f t="shared" si="18"/>
        <v>0</v>
      </c>
      <c r="AO59" s="34">
        <f t="shared" si="18"/>
        <v>0</v>
      </c>
      <c r="AP59" s="34">
        <f t="shared" si="18"/>
        <v>0</v>
      </c>
      <c r="AQ59" s="34">
        <f t="shared" si="18"/>
        <v>0</v>
      </c>
      <c r="AR59" s="34">
        <f t="shared" si="18"/>
        <v>0</v>
      </c>
      <c r="AS59" s="34">
        <f t="shared" si="18"/>
        <v>0</v>
      </c>
      <c r="AT59" s="34">
        <f t="shared" si="18"/>
        <v>0</v>
      </c>
      <c r="AU59" s="34">
        <f t="shared" si="18"/>
        <v>0</v>
      </c>
      <c r="AV59" s="34">
        <f t="shared" si="18"/>
        <v>0</v>
      </c>
      <c r="AW59" s="34">
        <f t="shared" si="18"/>
        <v>0</v>
      </c>
      <c r="AX59" s="34">
        <f t="shared" si="18"/>
        <v>0</v>
      </c>
      <c r="AY59" s="34">
        <f t="shared" si="18"/>
        <v>0</v>
      </c>
      <c r="AZ59" s="34">
        <f t="shared" si="18"/>
        <v>0</v>
      </c>
      <c r="BA59" s="34">
        <f t="shared" si="18"/>
        <v>0</v>
      </c>
      <c r="BB59" s="34">
        <f t="shared" si="18"/>
        <v>0</v>
      </c>
      <c r="BC59" s="34">
        <f t="shared" si="18"/>
        <v>0</v>
      </c>
      <c r="BD59" s="34">
        <f t="shared" si="18"/>
        <v>0</v>
      </c>
      <c r="BE59" s="34">
        <f t="shared" si="18"/>
        <v>0</v>
      </c>
      <c r="BF59" s="34">
        <f t="shared" si="18"/>
        <v>0</v>
      </c>
      <c r="BG59" s="34">
        <f t="shared" si="18"/>
        <v>0</v>
      </c>
      <c r="BH59" s="34">
        <f t="shared" si="18"/>
        <v>0</v>
      </c>
      <c r="BI59" s="34">
        <f t="shared" si="18"/>
        <v>0</v>
      </c>
      <c r="BJ59" s="34">
        <f t="shared" si="18"/>
        <v>0</v>
      </c>
      <c r="BK59" s="35">
        <f>SUM(C59:BJ59)</f>
        <v>0</v>
      </c>
    </row>
    <row r="60" spans="1:63" ht="12.75">
      <c r="A60" s="8"/>
      <c r="B60" s="29" t="s">
        <v>67</v>
      </c>
      <c r="C60" s="34">
        <f>C56+C59</f>
        <v>0</v>
      </c>
      <c r="D60" s="34">
        <f aca="true" t="shared" si="19" ref="D60:BJ60">D56+D59</f>
        <v>0</v>
      </c>
      <c r="E60" s="34">
        <f t="shared" si="19"/>
        <v>0</v>
      </c>
      <c r="F60" s="34">
        <f t="shared" si="19"/>
        <v>0</v>
      </c>
      <c r="G60" s="34">
        <f t="shared" si="19"/>
        <v>0</v>
      </c>
      <c r="H60" s="34">
        <f t="shared" si="19"/>
        <v>0</v>
      </c>
      <c r="I60" s="34">
        <f t="shared" si="19"/>
        <v>0</v>
      </c>
      <c r="J60" s="34">
        <f t="shared" si="19"/>
        <v>0</v>
      </c>
      <c r="K60" s="34">
        <f t="shared" si="19"/>
        <v>0</v>
      </c>
      <c r="L60" s="34">
        <f t="shared" si="19"/>
        <v>0</v>
      </c>
      <c r="M60" s="34">
        <f t="shared" si="19"/>
        <v>0</v>
      </c>
      <c r="N60" s="34">
        <f t="shared" si="19"/>
        <v>0</v>
      </c>
      <c r="O60" s="34">
        <f t="shared" si="19"/>
        <v>0</v>
      </c>
      <c r="P60" s="34">
        <f t="shared" si="19"/>
        <v>0</v>
      </c>
      <c r="Q60" s="34">
        <f t="shared" si="19"/>
        <v>0</v>
      </c>
      <c r="R60" s="34">
        <f t="shared" si="19"/>
        <v>0</v>
      </c>
      <c r="S60" s="34">
        <f t="shared" si="19"/>
        <v>0</v>
      </c>
      <c r="T60" s="34">
        <f t="shared" si="19"/>
        <v>0</v>
      </c>
      <c r="U60" s="34">
        <f t="shared" si="19"/>
        <v>0</v>
      </c>
      <c r="V60" s="34">
        <f t="shared" si="19"/>
        <v>0</v>
      </c>
      <c r="W60" s="34">
        <f t="shared" si="19"/>
        <v>0</v>
      </c>
      <c r="X60" s="34">
        <f t="shared" si="19"/>
        <v>0</v>
      </c>
      <c r="Y60" s="34">
        <f t="shared" si="19"/>
        <v>0</v>
      </c>
      <c r="Z60" s="34">
        <f t="shared" si="19"/>
        <v>0</v>
      </c>
      <c r="AA60" s="34">
        <f t="shared" si="19"/>
        <v>0</v>
      </c>
      <c r="AB60" s="34">
        <f t="shared" si="19"/>
        <v>0</v>
      </c>
      <c r="AC60" s="34">
        <f t="shared" si="19"/>
        <v>0</v>
      </c>
      <c r="AD60" s="34">
        <f t="shared" si="19"/>
        <v>0</v>
      </c>
      <c r="AE60" s="34">
        <f t="shared" si="19"/>
        <v>0</v>
      </c>
      <c r="AF60" s="34">
        <f t="shared" si="19"/>
        <v>0</v>
      </c>
      <c r="AG60" s="34">
        <f t="shared" si="19"/>
        <v>0</v>
      </c>
      <c r="AH60" s="34">
        <f t="shared" si="19"/>
        <v>0</v>
      </c>
      <c r="AI60" s="34">
        <f t="shared" si="19"/>
        <v>0</v>
      </c>
      <c r="AJ60" s="34">
        <f t="shared" si="19"/>
        <v>0</v>
      </c>
      <c r="AK60" s="34">
        <f t="shared" si="19"/>
        <v>0</v>
      </c>
      <c r="AL60" s="34">
        <f t="shared" si="19"/>
        <v>0</v>
      </c>
      <c r="AM60" s="34">
        <f t="shared" si="19"/>
        <v>0</v>
      </c>
      <c r="AN60" s="34">
        <f t="shared" si="19"/>
        <v>0</v>
      </c>
      <c r="AO60" s="34">
        <f t="shared" si="19"/>
        <v>0</v>
      </c>
      <c r="AP60" s="34">
        <f t="shared" si="19"/>
        <v>0</v>
      </c>
      <c r="AQ60" s="34">
        <f t="shared" si="19"/>
        <v>0</v>
      </c>
      <c r="AR60" s="34">
        <f t="shared" si="19"/>
        <v>0</v>
      </c>
      <c r="AS60" s="34">
        <f t="shared" si="19"/>
        <v>0</v>
      </c>
      <c r="AT60" s="34">
        <f t="shared" si="19"/>
        <v>0</v>
      </c>
      <c r="AU60" s="34">
        <f t="shared" si="19"/>
        <v>0</v>
      </c>
      <c r="AV60" s="34">
        <f t="shared" si="19"/>
        <v>0</v>
      </c>
      <c r="AW60" s="34">
        <f t="shared" si="19"/>
        <v>0</v>
      </c>
      <c r="AX60" s="34">
        <f t="shared" si="19"/>
        <v>0</v>
      </c>
      <c r="AY60" s="34">
        <f t="shared" si="19"/>
        <v>0</v>
      </c>
      <c r="AZ60" s="34">
        <f t="shared" si="19"/>
        <v>0</v>
      </c>
      <c r="BA60" s="34">
        <f t="shared" si="19"/>
        <v>0</v>
      </c>
      <c r="BB60" s="34">
        <f t="shared" si="19"/>
        <v>0</v>
      </c>
      <c r="BC60" s="34">
        <f t="shared" si="19"/>
        <v>0</v>
      </c>
      <c r="BD60" s="34">
        <f t="shared" si="19"/>
        <v>0</v>
      </c>
      <c r="BE60" s="34">
        <f t="shared" si="19"/>
        <v>0</v>
      </c>
      <c r="BF60" s="34">
        <f t="shared" si="19"/>
        <v>0</v>
      </c>
      <c r="BG60" s="34">
        <f t="shared" si="19"/>
        <v>0</v>
      </c>
      <c r="BH60" s="34">
        <f t="shared" si="19"/>
        <v>0</v>
      </c>
      <c r="BI60" s="34">
        <f t="shared" si="19"/>
        <v>0</v>
      </c>
      <c r="BJ60" s="34">
        <f t="shared" si="19"/>
        <v>0</v>
      </c>
      <c r="BK60" s="35">
        <f>SUM(C60:BJ60)</f>
        <v>0</v>
      </c>
    </row>
    <row r="61" spans="1:63" ht="4.5" customHeight="1">
      <c r="A61" s="8"/>
      <c r="B61" s="31"/>
      <c r="C61" s="53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5"/>
    </row>
    <row r="62" spans="1:63" ht="12.75">
      <c r="A62" s="8" t="s">
        <v>19</v>
      </c>
      <c r="B62" s="29" t="s">
        <v>20</v>
      </c>
      <c r="C62" s="53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5"/>
    </row>
    <row r="63" spans="1:63" ht="12.75">
      <c r="A63" s="8" t="s">
        <v>59</v>
      </c>
      <c r="B63" s="31" t="s">
        <v>21</v>
      </c>
      <c r="C63" s="53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5"/>
    </row>
    <row r="64" spans="1:63" ht="12.75">
      <c r="A64" s="8"/>
      <c r="B64" s="33" t="s">
        <v>122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1.6996123828146603</v>
      </c>
      <c r="I64" s="36">
        <v>1.5160347722856777</v>
      </c>
      <c r="J64" s="36">
        <v>0</v>
      </c>
      <c r="K64" s="36">
        <v>0</v>
      </c>
      <c r="L64" s="36">
        <v>6.846090741664219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0.8932515278996254</v>
      </c>
      <c r="S64" s="36">
        <v>1.0017893200357513</v>
      </c>
      <c r="T64" s="36">
        <v>0</v>
      </c>
      <c r="U64" s="36">
        <v>0</v>
      </c>
      <c r="V64" s="36">
        <v>0.6032383487643509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0.0408300444395862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0.00019019750005179402</v>
      </c>
      <c r="AI64" s="36">
        <v>0</v>
      </c>
      <c r="AJ64" s="36">
        <v>0</v>
      </c>
      <c r="AK64" s="36">
        <v>0</v>
      </c>
      <c r="AL64" s="36">
        <v>0.003727814102122636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1.9641892805348823E-05</v>
      </c>
      <c r="AS64" s="36">
        <v>0</v>
      </c>
      <c r="AT64" s="36">
        <v>0</v>
      </c>
      <c r="AU64" s="36">
        <v>0</v>
      </c>
      <c r="AV64" s="36">
        <v>18.64686112056241</v>
      </c>
      <c r="AW64" s="36">
        <v>13.09416727028636</v>
      </c>
      <c r="AX64" s="36">
        <v>0</v>
      </c>
      <c r="AY64" s="36">
        <v>0</v>
      </c>
      <c r="AZ64" s="36">
        <v>57.486099707467304</v>
      </c>
      <c r="BA64" s="36">
        <v>0</v>
      </c>
      <c r="BB64" s="36">
        <v>0</v>
      </c>
      <c r="BC64" s="36">
        <v>0</v>
      </c>
      <c r="BD64" s="36">
        <v>0</v>
      </c>
      <c r="BE64" s="36">
        <v>0</v>
      </c>
      <c r="BF64" s="36">
        <v>7.95990823889588</v>
      </c>
      <c r="BG64" s="36">
        <v>0.47265873092792593</v>
      </c>
      <c r="BH64" s="36">
        <v>0</v>
      </c>
      <c r="BI64" s="36">
        <v>0</v>
      </c>
      <c r="BJ64" s="36">
        <v>4.4005088692112375</v>
      </c>
      <c r="BK64" s="32">
        <f>SUM(C64:BJ64)</f>
        <v>114.66498872874998</v>
      </c>
    </row>
    <row r="65" spans="1:63" ht="12.75">
      <c r="A65" s="8"/>
      <c r="B65" s="29" t="s">
        <v>66</v>
      </c>
      <c r="C65" s="34">
        <f>C64</f>
        <v>0</v>
      </c>
      <c r="D65" s="34">
        <f aca="true" t="shared" si="20" ref="D65:BJ65">D64</f>
        <v>0</v>
      </c>
      <c r="E65" s="34">
        <f t="shared" si="20"/>
        <v>0</v>
      </c>
      <c r="F65" s="34">
        <f t="shared" si="20"/>
        <v>0</v>
      </c>
      <c r="G65" s="34">
        <f t="shared" si="20"/>
        <v>0</v>
      </c>
      <c r="H65" s="34">
        <f t="shared" si="20"/>
        <v>1.6996123828146603</v>
      </c>
      <c r="I65" s="34">
        <f t="shared" si="20"/>
        <v>1.5160347722856777</v>
      </c>
      <c r="J65" s="34">
        <f t="shared" si="20"/>
        <v>0</v>
      </c>
      <c r="K65" s="34">
        <f t="shared" si="20"/>
        <v>0</v>
      </c>
      <c r="L65" s="34">
        <f t="shared" si="20"/>
        <v>6.846090741664219</v>
      </c>
      <c r="M65" s="34">
        <f t="shared" si="20"/>
        <v>0</v>
      </c>
      <c r="N65" s="34">
        <f t="shared" si="20"/>
        <v>0</v>
      </c>
      <c r="O65" s="34">
        <f t="shared" si="20"/>
        <v>0</v>
      </c>
      <c r="P65" s="34">
        <f t="shared" si="20"/>
        <v>0</v>
      </c>
      <c r="Q65" s="34">
        <f t="shared" si="20"/>
        <v>0</v>
      </c>
      <c r="R65" s="34">
        <f t="shared" si="20"/>
        <v>0.8932515278996254</v>
      </c>
      <c r="S65" s="34">
        <f t="shared" si="20"/>
        <v>1.0017893200357513</v>
      </c>
      <c r="T65" s="34">
        <f t="shared" si="20"/>
        <v>0</v>
      </c>
      <c r="U65" s="34">
        <f t="shared" si="20"/>
        <v>0</v>
      </c>
      <c r="V65" s="34">
        <f t="shared" si="20"/>
        <v>0.6032383487643509</v>
      </c>
      <c r="W65" s="34">
        <f t="shared" si="20"/>
        <v>0</v>
      </c>
      <c r="X65" s="34">
        <f t="shared" si="20"/>
        <v>0</v>
      </c>
      <c r="Y65" s="34">
        <f t="shared" si="20"/>
        <v>0</v>
      </c>
      <c r="Z65" s="34">
        <f t="shared" si="20"/>
        <v>0</v>
      </c>
      <c r="AA65" s="34">
        <f t="shared" si="20"/>
        <v>0</v>
      </c>
      <c r="AB65" s="34">
        <f t="shared" si="20"/>
        <v>0.0408300444395862</v>
      </c>
      <c r="AC65" s="34">
        <f t="shared" si="20"/>
        <v>0</v>
      </c>
      <c r="AD65" s="34">
        <f t="shared" si="20"/>
        <v>0</v>
      </c>
      <c r="AE65" s="34">
        <f t="shared" si="20"/>
        <v>0</v>
      </c>
      <c r="AF65" s="34">
        <f t="shared" si="20"/>
        <v>0</v>
      </c>
      <c r="AG65" s="34">
        <f t="shared" si="20"/>
        <v>0</v>
      </c>
      <c r="AH65" s="34">
        <f t="shared" si="20"/>
        <v>0.00019019750005179402</v>
      </c>
      <c r="AI65" s="34">
        <f t="shared" si="20"/>
        <v>0</v>
      </c>
      <c r="AJ65" s="34">
        <f t="shared" si="20"/>
        <v>0</v>
      </c>
      <c r="AK65" s="34">
        <f t="shared" si="20"/>
        <v>0</v>
      </c>
      <c r="AL65" s="34">
        <f t="shared" si="20"/>
        <v>0.003727814102122636</v>
      </c>
      <c r="AM65" s="34">
        <f t="shared" si="20"/>
        <v>0</v>
      </c>
      <c r="AN65" s="34">
        <f t="shared" si="20"/>
        <v>0</v>
      </c>
      <c r="AO65" s="34">
        <f t="shared" si="20"/>
        <v>0</v>
      </c>
      <c r="AP65" s="34">
        <f t="shared" si="20"/>
        <v>0</v>
      </c>
      <c r="AQ65" s="34">
        <f t="shared" si="20"/>
        <v>0</v>
      </c>
      <c r="AR65" s="34">
        <f t="shared" si="20"/>
        <v>1.9641892805348823E-05</v>
      </c>
      <c r="AS65" s="34">
        <f t="shared" si="20"/>
        <v>0</v>
      </c>
      <c r="AT65" s="34">
        <f t="shared" si="20"/>
        <v>0</v>
      </c>
      <c r="AU65" s="34">
        <f t="shared" si="20"/>
        <v>0</v>
      </c>
      <c r="AV65" s="34">
        <f t="shared" si="20"/>
        <v>18.64686112056241</v>
      </c>
      <c r="AW65" s="34">
        <f t="shared" si="20"/>
        <v>13.09416727028636</v>
      </c>
      <c r="AX65" s="34">
        <f t="shared" si="20"/>
        <v>0</v>
      </c>
      <c r="AY65" s="34">
        <f t="shared" si="20"/>
        <v>0</v>
      </c>
      <c r="AZ65" s="34">
        <f t="shared" si="20"/>
        <v>57.486099707467304</v>
      </c>
      <c r="BA65" s="34">
        <f t="shared" si="20"/>
        <v>0</v>
      </c>
      <c r="BB65" s="34">
        <f t="shared" si="20"/>
        <v>0</v>
      </c>
      <c r="BC65" s="34">
        <f t="shared" si="20"/>
        <v>0</v>
      </c>
      <c r="BD65" s="34">
        <f t="shared" si="20"/>
        <v>0</v>
      </c>
      <c r="BE65" s="34">
        <f t="shared" si="20"/>
        <v>0</v>
      </c>
      <c r="BF65" s="34">
        <f t="shared" si="20"/>
        <v>7.95990823889588</v>
      </c>
      <c r="BG65" s="34">
        <f t="shared" si="20"/>
        <v>0.47265873092792593</v>
      </c>
      <c r="BH65" s="34">
        <f t="shared" si="20"/>
        <v>0</v>
      </c>
      <c r="BI65" s="34">
        <f t="shared" si="20"/>
        <v>0</v>
      </c>
      <c r="BJ65" s="34">
        <f t="shared" si="20"/>
        <v>4.4005088692112375</v>
      </c>
      <c r="BK65" s="35">
        <f>SUM(C65:BJ65)</f>
        <v>114.66498872874998</v>
      </c>
    </row>
    <row r="66" spans="1:63" ht="4.5" customHeight="1">
      <c r="A66" s="8"/>
      <c r="B66" s="29"/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5"/>
    </row>
    <row r="67" spans="1:63" ht="12.75">
      <c r="A67" s="8"/>
      <c r="B67" s="40" t="s">
        <v>82</v>
      </c>
      <c r="C67" s="41">
        <f aca="true" t="shared" si="21" ref="C67:BJ67">C31+C46+C51+C60+C65</f>
        <v>0</v>
      </c>
      <c r="D67" s="41">
        <f t="shared" si="21"/>
        <v>12.906744908464285</v>
      </c>
      <c r="E67" s="41">
        <f t="shared" si="21"/>
        <v>0</v>
      </c>
      <c r="F67" s="41">
        <f t="shared" si="21"/>
        <v>0</v>
      </c>
      <c r="G67" s="41">
        <f t="shared" si="21"/>
        <v>0</v>
      </c>
      <c r="H67" s="41">
        <f t="shared" si="21"/>
        <v>126.2281789307222</v>
      </c>
      <c r="I67" s="41">
        <f t="shared" si="21"/>
        <v>1097.3385479680094</v>
      </c>
      <c r="J67" s="41">
        <f t="shared" si="21"/>
        <v>112.22927713764284</v>
      </c>
      <c r="K67" s="41">
        <f t="shared" si="21"/>
        <v>0</v>
      </c>
      <c r="L67" s="41">
        <f t="shared" si="21"/>
        <v>252.74878331272348</v>
      </c>
      <c r="M67" s="41">
        <f t="shared" si="21"/>
        <v>0</v>
      </c>
      <c r="N67" s="41">
        <f t="shared" si="21"/>
        <v>0.0005142220000000002</v>
      </c>
      <c r="O67" s="41">
        <f t="shared" si="21"/>
        <v>0</v>
      </c>
      <c r="P67" s="41">
        <f t="shared" si="21"/>
        <v>0</v>
      </c>
      <c r="Q67" s="41">
        <f t="shared" si="21"/>
        <v>0</v>
      </c>
      <c r="R67" s="41">
        <f t="shared" si="21"/>
        <v>59.267139171992106</v>
      </c>
      <c r="S67" s="41">
        <f t="shared" si="21"/>
        <v>96.17217972424048</v>
      </c>
      <c r="T67" s="41">
        <f t="shared" si="21"/>
        <v>0</v>
      </c>
      <c r="U67" s="41">
        <f t="shared" si="21"/>
        <v>0</v>
      </c>
      <c r="V67" s="41">
        <f t="shared" si="21"/>
        <v>27.913568429383655</v>
      </c>
      <c r="W67" s="41">
        <f t="shared" si="21"/>
        <v>0</v>
      </c>
      <c r="X67" s="41">
        <f t="shared" si="21"/>
        <v>0</v>
      </c>
      <c r="Y67" s="41">
        <f t="shared" si="21"/>
        <v>0</v>
      </c>
      <c r="Z67" s="41">
        <f t="shared" si="21"/>
        <v>0</v>
      </c>
      <c r="AA67" s="41">
        <f t="shared" si="21"/>
        <v>0</v>
      </c>
      <c r="AB67" s="41">
        <f t="shared" si="21"/>
        <v>27.09608563198567</v>
      </c>
      <c r="AC67" s="41">
        <f t="shared" si="21"/>
        <v>7.992675299781098</v>
      </c>
      <c r="AD67" s="41">
        <f t="shared" si="21"/>
        <v>0</v>
      </c>
      <c r="AE67" s="41">
        <f t="shared" si="21"/>
        <v>0</v>
      </c>
      <c r="AF67" s="41">
        <f t="shared" si="21"/>
        <v>14.675621677376162</v>
      </c>
      <c r="AG67" s="41">
        <f t="shared" si="21"/>
        <v>0</v>
      </c>
      <c r="AH67" s="41">
        <f t="shared" si="21"/>
        <v>0.0547872648980295</v>
      </c>
      <c r="AI67" s="41">
        <f t="shared" si="21"/>
        <v>0</v>
      </c>
      <c r="AJ67" s="41">
        <f t="shared" si="21"/>
        <v>0</v>
      </c>
      <c r="AK67" s="41">
        <f t="shared" si="21"/>
        <v>0</v>
      </c>
      <c r="AL67" s="41">
        <f t="shared" si="21"/>
        <v>28.864328894551885</v>
      </c>
      <c r="AM67" s="41">
        <f t="shared" si="21"/>
        <v>12.582984371775561</v>
      </c>
      <c r="AN67" s="41">
        <f t="shared" si="21"/>
        <v>0</v>
      </c>
      <c r="AO67" s="41">
        <f t="shared" si="21"/>
        <v>0</v>
      </c>
      <c r="AP67" s="41">
        <f t="shared" si="21"/>
        <v>23.022287825236322</v>
      </c>
      <c r="AQ67" s="41">
        <f t="shared" si="21"/>
        <v>0</v>
      </c>
      <c r="AR67" s="41">
        <f t="shared" si="21"/>
        <v>3.615782963530542</v>
      </c>
      <c r="AS67" s="41">
        <f t="shared" si="21"/>
        <v>0</v>
      </c>
      <c r="AT67" s="41">
        <f t="shared" si="21"/>
        <v>0</v>
      </c>
      <c r="AU67" s="41">
        <f t="shared" si="21"/>
        <v>0</v>
      </c>
      <c r="AV67" s="41">
        <f t="shared" si="21"/>
        <v>1993.390754690019</v>
      </c>
      <c r="AW67" s="41">
        <f t="shared" si="21"/>
        <v>1053.5843754027605</v>
      </c>
      <c r="AX67" s="41">
        <f t="shared" si="21"/>
        <v>7.4906473273571414</v>
      </c>
      <c r="AY67" s="41">
        <f t="shared" si="21"/>
        <v>0</v>
      </c>
      <c r="AZ67" s="41">
        <f t="shared" si="21"/>
        <v>2737.076215605081</v>
      </c>
      <c r="BA67" s="41">
        <f t="shared" si="21"/>
        <v>0</v>
      </c>
      <c r="BB67" s="41">
        <f t="shared" si="21"/>
        <v>0</v>
      </c>
      <c r="BC67" s="41">
        <f t="shared" si="21"/>
        <v>0</v>
      </c>
      <c r="BD67" s="41">
        <f t="shared" si="21"/>
        <v>0</v>
      </c>
      <c r="BE67" s="41">
        <f t="shared" si="21"/>
        <v>0</v>
      </c>
      <c r="BF67" s="41">
        <f t="shared" si="21"/>
        <v>620.2652064072644</v>
      </c>
      <c r="BG67" s="41">
        <f t="shared" si="21"/>
        <v>99.90982342853991</v>
      </c>
      <c r="BH67" s="41">
        <f t="shared" si="21"/>
        <v>6.739909806428573</v>
      </c>
      <c r="BI67" s="41">
        <f t="shared" si="21"/>
        <v>0</v>
      </c>
      <c r="BJ67" s="41">
        <f t="shared" si="21"/>
        <v>292.2407091677707</v>
      </c>
      <c r="BK67" s="35">
        <f>SUM(C67:BJ67)</f>
        <v>8713.407129569534</v>
      </c>
    </row>
    <row r="68" spans="1:63" ht="4.5" customHeight="1">
      <c r="A68" s="8"/>
      <c r="B68" s="40"/>
      <c r="C68" s="61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62"/>
    </row>
    <row r="69" spans="1:63" ht="14.25" customHeight="1">
      <c r="A69" s="8" t="s">
        <v>5</v>
      </c>
      <c r="B69" s="42" t="s">
        <v>23</v>
      </c>
      <c r="C69" s="61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62"/>
    </row>
    <row r="70" spans="1:63" ht="12.75">
      <c r="A70" s="8"/>
      <c r="B70" s="33" t="s">
        <v>84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43">
        <v>0</v>
      </c>
      <c r="AI70" s="43">
        <v>0</v>
      </c>
      <c r="AJ70" s="43">
        <v>0</v>
      </c>
      <c r="AK70" s="43">
        <v>0</v>
      </c>
      <c r="AL70" s="43">
        <v>0</v>
      </c>
      <c r="AM70" s="43">
        <v>0</v>
      </c>
      <c r="AN70" s="43">
        <v>0</v>
      </c>
      <c r="AO70" s="43">
        <v>0</v>
      </c>
      <c r="AP70" s="43">
        <v>0</v>
      </c>
      <c r="AQ70" s="43">
        <v>0</v>
      </c>
      <c r="AR70" s="43">
        <v>0</v>
      </c>
      <c r="AS70" s="43">
        <v>0</v>
      </c>
      <c r="AT70" s="43">
        <v>0</v>
      </c>
      <c r="AU70" s="43">
        <v>0</v>
      </c>
      <c r="AV70" s="43">
        <v>0</v>
      </c>
      <c r="AW70" s="43">
        <v>0</v>
      </c>
      <c r="AX70" s="43">
        <v>0</v>
      </c>
      <c r="AY70" s="43">
        <v>0</v>
      </c>
      <c r="AZ70" s="43">
        <v>0</v>
      </c>
      <c r="BA70" s="43">
        <v>0</v>
      </c>
      <c r="BB70" s="43">
        <v>0</v>
      </c>
      <c r="BC70" s="43">
        <v>0</v>
      </c>
      <c r="BD70" s="43">
        <v>0</v>
      </c>
      <c r="BE70" s="43">
        <v>0</v>
      </c>
      <c r="BF70" s="43">
        <v>0</v>
      </c>
      <c r="BG70" s="43">
        <v>0</v>
      </c>
      <c r="BH70" s="43">
        <v>0</v>
      </c>
      <c r="BI70" s="43">
        <v>0</v>
      </c>
      <c r="BJ70" s="43">
        <v>0</v>
      </c>
      <c r="BK70" s="32">
        <f>SUM(C70:BJ70)</f>
        <v>0</v>
      </c>
    </row>
    <row r="71" spans="1:63" ht="13.5" thickBot="1">
      <c r="A71" s="13"/>
      <c r="B71" s="29" t="s">
        <v>66</v>
      </c>
      <c r="C71" s="44">
        <f aca="true" t="shared" si="22" ref="C71:BI71">C70</f>
        <v>0</v>
      </c>
      <c r="D71" s="44">
        <f t="shared" si="22"/>
        <v>0</v>
      </c>
      <c r="E71" s="44">
        <f t="shared" si="22"/>
        <v>0</v>
      </c>
      <c r="F71" s="44">
        <f t="shared" si="22"/>
        <v>0</v>
      </c>
      <c r="G71" s="44">
        <f t="shared" si="22"/>
        <v>0</v>
      </c>
      <c r="H71" s="44">
        <f t="shared" si="22"/>
        <v>0</v>
      </c>
      <c r="I71" s="44">
        <f t="shared" si="22"/>
        <v>0</v>
      </c>
      <c r="J71" s="44">
        <f t="shared" si="22"/>
        <v>0</v>
      </c>
      <c r="K71" s="44">
        <f t="shared" si="22"/>
        <v>0</v>
      </c>
      <c r="L71" s="44">
        <f t="shared" si="22"/>
        <v>0</v>
      </c>
      <c r="M71" s="44">
        <f t="shared" si="22"/>
        <v>0</v>
      </c>
      <c r="N71" s="44">
        <f t="shared" si="22"/>
        <v>0</v>
      </c>
      <c r="O71" s="44">
        <f t="shared" si="22"/>
        <v>0</v>
      </c>
      <c r="P71" s="44">
        <f t="shared" si="22"/>
        <v>0</v>
      </c>
      <c r="Q71" s="44">
        <f t="shared" si="22"/>
        <v>0</v>
      </c>
      <c r="R71" s="44">
        <f t="shared" si="22"/>
        <v>0</v>
      </c>
      <c r="S71" s="44">
        <f t="shared" si="22"/>
        <v>0</v>
      </c>
      <c r="T71" s="44">
        <f t="shared" si="22"/>
        <v>0</v>
      </c>
      <c r="U71" s="44">
        <f t="shared" si="22"/>
        <v>0</v>
      </c>
      <c r="V71" s="44">
        <f t="shared" si="22"/>
        <v>0</v>
      </c>
      <c r="W71" s="44">
        <f t="shared" si="22"/>
        <v>0</v>
      </c>
      <c r="X71" s="44">
        <f t="shared" si="22"/>
        <v>0</v>
      </c>
      <c r="Y71" s="44">
        <f t="shared" si="22"/>
        <v>0</v>
      </c>
      <c r="Z71" s="44">
        <f t="shared" si="22"/>
        <v>0</v>
      </c>
      <c r="AA71" s="44">
        <f t="shared" si="22"/>
        <v>0</v>
      </c>
      <c r="AB71" s="44">
        <f t="shared" si="22"/>
        <v>0</v>
      </c>
      <c r="AC71" s="44">
        <f t="shared" si="22"/>
        <v>0</v>
      </c>
      <c r="AD71" s="44">
        <f t="shared" si="22"/>
        <v>0</v>
      </c>
      <c r="AE71" s="44">
        <f t="shared" si="22"/>
        <v>0</v>
      </c>
      <c r="AF71" s="44">
        <f t="shared" si="22"/>
        <v>0</v>
      </c>
      <c r="AG71" s="44">
        <f t="shared" si="22"/>
        <v>0</v>
      </c>
      <c r="AH71" s="44">
        <f t="shared" si="22"/>
        <v>0</v>
      </c>
      <c r="AI71" s="44">
        <f t="shared" si="22"/>
        <v>0</v>
      </c>
      <c r="AJ71" s="44">
        <f t="shared" si="22"/>
        <v>0</v>
      </c>
      <c r="AK71" s="44">
        <f t="shared" si="22"/>
        <v>0</v>
      </c>
      <c r="AL71" s="44">
        <f t="shared" si="22"/>
        <v>0</v>
      </c>
      <c r="AM71" s="44">
        <f t="shared" si="22"/>
        <v>0</v>
      </c>
      <c r="AN71" s="44">
        <f t="shared" si="22"/>
        <v>0</v>
      </c>
      <c r="AO71" s="44">
        <f t="shared" si="22"/>
        <v>0</v>
      </c>
      <c r="AP71" s="44">
        <f t="shared" si="22"/>
        <v>0</v>
      </c>
      <c r="AQ71" s="44">
        <f t="shared" si="22"/>
        <v>0</v>
      </c>
      <c r="AR71" s="44">
        <f t="shared" si="22"/>
        <v>0</v>
      </c>
      <c r="AS71" s="44">
        <f t="shared" si="22"/>
        <v>0</v>
      </c>
      <c r="AT71" s="44">
        <f t="shared" si="22"/>
        <v>0</v>
      </c>
      <c r="AU71" s="44">
        <f t="shared" si="22"/>
        <v>0</v>
      </c>
      <c r="AV71" s="44">
        <f t="shared" si="22"/>
        <v>0</v>
      </c>
      <c r="AW71" s="44">
        <f t="shared" si="22"/>
        <v>0</v>
      </c>
      <c r="AX71" s="44">
        <f t="shared" si="22"/>
        <v>0</v>
      </c>
      <c r="AY71" s="44">
        <f t="shared" si="22"/>
        <v>0</v>
      </c>
      <c r="AZ71" s="44">
        <f t="shared" si="22"/>
        <v>0</v>
      </c>
      <c r="BA71" s="44">
        <f t="shared" si="22"/>
        <v>0</v>
      </c>
      <c r="BB71" s="44">
        <f t="shared" si="22"/>
        <v>0</v>
      </c>
      <c r="BC71" s="44">
        <f t="shared" si="22"/>
        <v>0</v>
      </c>
      <c r="BD71" s="44">
        <f t="shared" si="22"/>
        <v>0</v>
      </c>
      <c r="BE71" s="44">
        <f t="shared" si="22"/>
        <v>0</v>
      </c>
      <c r="BF71" s="44">
        <f t="shared" si="22"/>
        <v>0</v>
      </c>
      <c r="BG71" s="44">
        <f t="shared" si="22"/>
        <v>0</v>
      </c>
      <c r="BH71" s="44">
        <f t="shared" si="22"/>
        <v>0</v>
      </c>
      <c r="BI71" s="44">
        <f t="shared" si="22"/>
        <v>0</v>
      </c>
      <c r="BJ71" s="44">
        <f>BJ70</f>
        <v>0</v>
      </c>
      <c r="BK71" s="35">
        <f>SUM(C71:BJ71)</f>
        <v>0</v>
      </c>
    </row>
    <row r="72" spans="1:2" ht="6" customHeight="1">
      <c r="A72" s="4"/>
      <c r="B72" s="45"/>
    </row>
    <row r="73" spans="1:12" ht="12.75">
      <c r="A73" s="4"/>
      <c r="B73" s="39" t="s">
        <v>107</v>
      </c>
      <c r="L73" s="46" t="s">
        <v>35</v>
      </c>
    </row>
    <row r="74" spans="1:12" ht="12.75">
      <c r="A74" s="4"/>
      <c r="B74" s="39" t="s">
        <v>106</v>
      </c>
      <c r="L74" s="39" t="s">
        <v>28</v>
      </c>
    </row>
    <row r="75" ht="12.75">
      <c r="L75" s="39" t="s">
        <v>29</v>
      </c>
    </row>
    <row r="76" spans="2:12" ht="12.75">
      <c r="B76" s="39" t="s">
        <v>31</v>
      </c>
      <c r="L76" s="39" t="s">
        <v>81</v>
      </c>
    </row>
    <row r="77" spans="2:12" ht="12.75">
      <c r="B77" s="39" t="s">
        <v>32</v>
      </c>
      <c r="L77" s="39" t="s">
        <v>83</v>
      </c>
    </row>
    <row r="78" spans="2:12" ht="12.75">
      <c r="B78" s="39"/>
      <c r="L78" s="39" t="s">
        <v>30</v>
      </c>
    </row>
    <row r="86" ht="12.75">
      <c r="B86" s="39"/>
    </row>
  </sheetData>
  <sheetProtection/>
  <mergeCells count="49">
    <mergeCell ref="BF4:BJ4"/>
    <mergeCell ref="AV4:AZ4"/>
    <mergeCell ref="C4:G4"/>
    <mergeCell ref="M4:Q4"/>
    <mergeCell ref="W4:AA4"/>
    <mergeCell ref="AQ4:AU4"/>
    <mergeCell ref="BA4:BE4"/>
    <mergeCell ref="AB4:AF4"/>
    <mergeCell ref="AL4:AP4"/>
    <mergeCell ref="AG4:AK4"/>
    <mergeCell ref="C1:BK1"/>
    <mergeCell ref="BA3:BJ3"/>
    <mergeCell ref="BK2:BK5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M3:V3"/>
    <mergeCell ref="W3:AF3"/>
    <mergeCell ref="AG3:AP3"/>
    <mergeCell ref="AQ3:AZ3"/>
    <mergeCell ref="C11:BK11"/>
    <mergeCell ref="C14:BK14"/>
    <mergeCell ref="C17:BK17"/>
    <mergeCell ref="C20:BK20"/>
    <mergeCell ref="C23:BK23"/>
    <mergeCell ref="C33:BK33"/>
    <mergeCell ref="A1:A5"/>
    <mergeCell ref="C49:BK49"/>
    <mergeCell ref="C68:BK68"/>
    <mergeCell ref="C69:BK69"/>
    <mergeCell ref="C53:BK53"/>
    <mergeCell ref="C54:BK54"/>
    <mergeCell ref="C57:BK57"/>
    <mergeCell ref="C61:BK61"/>
    <mergeCell ref="C62:BK62"/>
    <mergeCell ref="C48:BK48"/>
    <mergeCell ref="C63:BK63"/>
    <mergeCell ref="C34:BK34"/>
    <mergeCell ref="C32:BK32"/>
    <mergeCell ref="C37:BK37"/>
    <mergeCell ref="C47:BK47"/>
    <mergeCell ref="C66:BK66"/>
    <mergeCell ref="C52:BK52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4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3" max="3" width="39.57421875" style="0" customWidth="1"/>
    <col min="4" max="4" width="9.57421875" style="0" bestFit="1" customWidth="1"/>
    <col min="5" max="6" width="18.421875" style="0" bestFit="1" customWidth="1"/>
    <col min="7" max="7" width="10.140625" style="0" bestFit="1" customWidth="1"/>
    <col min="8" max="8" width="20.00390625" style="0" bestFit="1" customWidth="1"/>
    <col min="9" max="9" width="16.00390625" style="0" bestFit="1" customWidth="1"/>
    <col min="10" max="10" width="17.140625" style="0" bestFit="1" customWidth="1"/>
    <col min="11" max="11" width="10.28125" style="0" bestFit="1" customWidth="1"/>
    <col min="12" max="12" width="20.00390625" style="0" bestFit="1" customWidth="1"/>
  </cols>
  <sheetData>
    <row r="2" spans="2:12" ht="12.75">
      <c r="B2" s="83" t="s">
        <v>126</v>
      </c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2:12" ht="12.75">
      <c r="B3" s="83" t="s">
        <v>85</v>
      </c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2:12" ht="30">
      <c r="B4" s="15" t="s">
        <v>58</v>
      </c>
      <c r="C4" s="12" t="s">
        <v>36</v>
      </c>
      <c r="D4" s="12" t="s">
        <v>70</v>
      </c>
      <c r="E4" s="12" t="s">
        <v>71</v>
      </c>
      <c r="F4" s="12" t="s">
        <v>7</v>
      </c>
      <c r="G4" s="12" t="s">
        <v>102</v>
      </c>
      <c r="H4" s="12" t="s">
        <v>20</v>
      </c>
      <c r="I4" s="12" t="s">
        <v>77</v>
      </c>
      <c r="J4" s="12" t="s">
        <v>78</v>
      </c>
      <c r="K4" s="12" t="s">
        <v>57</v>
      </c>
      <c r="L4" s="12" t="s">
        <v>79</v>
      </c>
    </row>
    <row r="5" spans="2:12" ht="12.75">
      <c r="B5" s="9">
        <v>1</v>
      </c>
      <c r="C5" s="11" t="s">
        <v>96</v>
      </c>
      <c r="D5" s="19">
        <v>0</v>
      </c>
      <c r="E5" s="19">
        <v>0.3470812874272429</v>
      </c>
      <c r="F5" s="19">
        <v>0.0981523710682684</v>
      </c>
      <c r="G5" s="19">
        <v>0.021876888433873812</v>
      </c>
      <c r="H5" s="14">
        <v>0.001000788535954138</v>
      </c>
      <c r="I5" s="14">
        <v>0</v>
      </c>
      <c r="J5" s="14">
        <v>0</v>
      </c>
      <c r="K5" s="14">
        <f>SUM(D5:J5)</f>
        <v>0.4681113354653393</v>
      </c>
      <c r="L5" s="14">
        <v>0</v>
      </c>
    </row>
    <row r="6" spans="2:12" ht="12.75">
      <c r="B6" s="9">
        <v>2</v>
      </c>
      <c r="C6" s="11" t="s">
        <v>99</v>
      </c>
      <c r="D6" s="19">
        <v>0.3767042265977284</v>
      </c>
      <c r="E6" s="19">
        <v>11.158773942287377</v>
      </c>
      <c r="F6" s="19">
        <v>32.01532092426478</v>
      </c>
      <c r="G6" s="19">
        <v>3.157788635933991</v>
      </c>
      <c r="H6" s="14">
        <v>0.21152852972180952</v>
      </c>
      <c r="I6" s="14">
        <v>0</v>
      </c>
      <c r="J6" s="14">
        <v>0</v>
      </c>
      <c r="K6" s="14">
        <f aca="true" t="shared" si="0" ref="K6:K41">SUM(D6:J6)</f>
        <v>46.920116258805685</v>
      </c>
      <c r="L6" s="14">
        <v>0</v>
      </c>
    </row>
    <row r="7" spans="2:12" ht="12.75">
      <c r="B7" s="9">
        <v>3</v>
      </c>
      <c r="C7" s="10" t="s">
        <v>97</v>
      </c>
      <c r="D7" s="19">
        <v>0.00036230937117479495</v>
      </c>
      <c r="E7" s="19">
        <v>0.2321834070047834</v>
      </c>
      <c r="F7" s="19">
        <v>0.08937616661316536</v>
      </c>
      <c r="G7" s="19">
        <v>0.018212440167887034</v>
      </c>
      <c r="H7" s="14">
        <v>0.004960156238683822</v>
      </c>
      <c r="I7" s="14">
        <v>0</v>
      </c>
      <c r="J7" s="14">
        <v>0</v>
      </c>
      <c r="K7" s="14">
        <f t="shared" si="0"/>
        <v>0.34509447939569443</v>
      </c>
      <c r="L7" s="14">
        <v>0</v>
      </c>
    </row>
    <row r="8" spans="2:12" ht="12.75">
      <c r="B8" s="9">
        <v>4</v>
      </c>
      <c r="C8" s="11" t="s">
        <v>37</v>
      </c>
      <c r="D8" s="19">
        <v>0.021563035255433585</v>
      </c>
      <c r="E8" s="19">
        <v>12.857257198724078</v>
      </c>
      <c r="F8" s="19">
        <v>6.957307367319177</v>
      </c>
      <c r="G8" s="19">
        <v>1.7996380644535834</v>
      </c>
      <c r="H8" s="14">
        <v>0.2345747185256994</v>
      </c>
      <c r="I8" s="14">
        <v>0</v>
      </c>
      <c r="J8" s="14">
        <v>0</v>
      </c>
      <c r="K8" s="14">
        <f t="shared" si="0"/>
        <v>21.87034038427797</v>
      </c>
      <c r="L8" s="14">
        <v>0</v>
      </c>
    </row>
    <row r="9" spans="2:12" ht="12.75">
      <c r="B9" s="9">
        <v>5</v>
      </c>
      <c r="C9" s="11" t="s">
        <v>38</v>
      </c>
      <c r="D9" s="19">
        <v>0.6858641590884539</v>
      </c>
      <c r="E9" s="19">
        <v>17.834827246198483</v>
      </c>
      <c r="F9" s="19">
        <v>9.296314168588934</v>
      </c>
      <c r="G9" s="19">
        <v>0.9396035988854615</v>
      </c>
      <c r="H9" s="14">
        <v>0.42616227309499793</v>
      </c>
      <c r="I9" s="14">
        <v>0</v>
      </c>
      <c r="J9" s="14">
        <v>0</v>
      </c>
      <c r="K9" s="14">
        <f t="shared" si="0"/>
        <v>29.18277144585633</v>
      </c>
      <c r="L9" s="14">
        <v>0</v>
      </c>
    </row>
    <row r="10" spans="2:12" ht="12.75">
      <c r="B10" s="9">
        <v>6</v>
      </c>
      <c r="C10" s="11" t="s">
        <v>39</v>
      </c>
      <c r="D10" s="19">
        <v>0.11716084225491069</v>
      </c>
      <c r="E10" s="19">
        <v>2.995082032357176</v>
      </c>
      <c r="F10" s="19">
        <v>8.80513762000898</v>
      </c>
      <c r="G10" s="19">
        <v>0.26266519438308733</v>
      </c>
      <c r="H10" s="14">
        <v>0.1335497775343753</v>
      </c>
      <c r="I10" s="14">
        <v>0</v>
      </c>
      <c r="J10" s="14">
        <v>0</v>
      </c>
      <c r="K10" s="14">
        <f t="shared" si="0"/>
        <v>12.31359546653853</v>
      </c>
      <c r="L10" s="14">
        <v>0</v>
      </c>
    </row>
    <row r="11" spans="2:12" ht="12.75">
      <c r="B11" s="9">
        <v>7</v>
      </c>
      <c r="C11" s="11" t="s">
        <v>40</v>
      </c>
      <c r="D11" s="19">
        <v>0.3006216608677702</v>
      </c>
      <c r="E11" s="19">
        <v>8.366792876074584</v>
      </c>
      <c r="F11" s="19">
        <v>7.682780788697093</v>
      </c>
      <c r="G11" s="19">
        <v>0.6021520867041154</v>
      </c>
      <c r="H11" s="14">
        <v>0.02900545519096595</v>
      </c>
      <c r="I11" s="14">
        <v>0</v>
      </c>
      <c r="J11" s="14">
        <v>0</v>
      </c>
      <c r="K11" s="14">
        <f t="shared" si="0"/>
        <v>16.98135286753453</v>
      </c>
      <c r="L11" s="14">
        <v>0</v>
      </c>
    </row>
    <row r="12" spans="2:12" ht="12.75">
      <c r="B12" s="9">
        <v>8</v>
      </c>
      <c r="C12" s="10" t="s">
        <v>86</v>
      </c>
      <c r="D12" s="19">
        <v>0</v>
      </c>
      <c r="E12" s="19">
        <v>0</v>
      </c>
      <c r="F12" s="19">
        <v>0</v>
      </c>
      <c r="G12" s="19">
        <v>0</v>
      </c>
      <c r="H12" s="14">
        <v>0</v>
      </c>
      <c r="I12" s="14">
        <v>0</v>
      </c>
      <c r="J12" s="14">
        <v>0</v>
      </c>
      <c r="K12" s="14">
        <f t="shared" si="0"/>
        <v>0</v>
      </c>
      <c r="L12" s="14">
        <v>0</v>
      </c>
    </row>
    <row r="13" spans="2:12" ht="12.75">
      <c r="B13" s="9">
        <v>9</v>
      </c>
      <c r="C13" s="10" t="s">
        <v>87</v>
      </c>
      <c r="D13" s="19">
        <v>0</v>
      </c>
      <c r="E13" s="19">
        <v>0</v>
      </c>
      <c r="F13" s="19">
        <v>0</v>
      </c>
      <c r="G13" s="19">
        <v>0</v>
      </c>
      <c r="H13" s="14">
        <v>0</v>
      </c>
      <c r="I13" s="14">
        <v>0</v>
      </c>
      <c r="J13" s="14">
        <v>0</v>
      </c>
      <c r="K13" s="14">
        <f t="shared" si="0"/>
        <v>0</v>
      </c>
      <c r="L13" s="14">
        <v>0</v>
      </c>
    </row>
    <row r="14" spans="2:12" ht="12.75">
      <c r="B14" s="9">
        <v>10</v>
      </c>
      <c r="C14" s="11" t="s">
        <v>41</v>
      </c>
      <c r="D14" s="19">
        <v>0.05692084080407645</v>
      </c>
      <c r="E14" s="19">
        <v>3.0818952469796836</v>
      </c>
      <c r="F14" s="19">
        <v>10.205280092027348</v>
      </c>
      <c r="G14" s="19">
        <v>0.6947111236174386</v>
      </c>
      <c r="H14" s="14">
        <v>0.12027928992025047</v>
      </c>
      <c r="I14" s="14">
        <v>0</v>
      </c>
      <c r="J14" s="14">
        <v>0</v>
      </c>
      <c r="K14" s="14">
        <f t="shared" si="0"/>
        <v>14.159086593348794</v>
      </c>
      <c r="L14" s="14">
        <v>0</v>
      </c>
    </row>
    <row r="15" spans="2:12" ht="12.75">
      <c r="B15" s="9">
        <v>11</v>
      </c>
      <c r="C15" s="11" t="s">
        <v>42</v>
      </c>
      <c r="D15" s="19">
        <v>90.73966209052121</v>
      </c>
      <c r="E15" s="19">
        <v>90.69667036509543</v>
      </c>
      <c r="F15" s="19">
        <v>576.0329934664087</v>
      </c>
      <c r="G15" s="19">
        <v>73.94828728713354</v>
      </c>
      <c r="H15" s="14">
        <v>17.016078993619676</v>
      </c>
      <c r="I15" s="14">
        <v>0</v>
      </c>
      <c r="J15" s="14">
        <v>0</v>
      </c>
      <c r="K15" s="14">
        <f t="shared" si="0"/>
        <v>848.4336922027785</v>
      </c>
      <c r="L15" s="14">
        <v>0</v>
      </c>
    </row>
    <row r="16" spans="2:12" ht="12.75">
      <c r="B16" s="9">
        <v>12</v>
      </c>
      <c r="C16" s="11" t="s">
        <v>43</v>
      </c>
      <c r="D16" s="19">
        <v>28.234723042376334</v>
      </c>
      <c r="E16" s="19">
        <v>31.894689784899644</v>
      </c>
      <c r="F16" s="19">
        <v>155.66282024871842</v>
      </c>
      <c r="G16" s="19">
        <v>9.76447283531203</v>
      </c>
      <c r="H16" s="14">
        <v>2.05599502326883</v>
      </c>
      <c r="I16" s="14">
        <v>0</v>
      </c>
      <c r="J16" s="14">
        <v>0</v>
      </c>
      <c r="K16" s="14">
        <f t="shared" si="0"/>
        <v>227.61270093457526</v>
      </c>
      <c r="L16" s="14">
        <v>0</v>
      </c>
    </row>
    <row r="17" spans="2:12" ht="12.75">
      <c r="B17" s="9">
        <v>13</v>
      </c>
      <c r="C17" s="11" t="s">
        <v>88</v>
      </c>
      <c r="D17" s="19">
        <v>0.003267060235732539</v>
      </c>
      <c r="E17" s="19">
        <v>5.291216046735799</v>
      </c>
      <c r="F17" s="19">
        <v>2.628505318831555</v>
      </c>
      <c r="G17" s="19">
        <v>0.2968127326513541</v>
      </c>
      <c r="H17" s="14">
        <v>0.06659156680943364</v>
      </c>
      <c r="I17" s="14">
        <v>0</v>
      </c>
      <c r="J17" s="14">
        <v>0</v>
      </c>
      <c r="K17" s="14">
        <f t="shared" si="0"/>
        <v>8.286392725263875</v>
      </c>
      <c r="L17" s="14">
        <v>0</v>
      </c>
    </row>
    <row r="18" spans="2:12" ht="12.75">
      <c r="B18" s="9">
        <v>14</v>
      </c>
      <c r="C18" s="11" t="s">
        <v>89</v>
      </c>
      <c r="D18" s="19">
        <v>0.0062798969313057704</v>
      </c>
      <c r="E18" s="19">
        <v>5.273285368155522</v>
      </c>
      <c r="F18" s="19">
        <v>1.6032611658066436</v>
      </c>
      <c r="G18" s="19">
        <v>0.11650338653024273</v>
      </c>
      <c r="H18" s="14">
        <v>0.02132014565589119</v>
      </c>
      <c r="I18" s="14">
        <v>0</v>
      </c>
      <c r="J18" s="14">
        <v>0</v>
      </c>
      <c r="K18" s="14">
        <f t="shared" si="0"/>
        <v>7.020649963079605</v>
      </c>
      <c r="L18" s="14">
        <v>0</v>
      </c>
    </row>
    <row r="19" spans="2:12" ht="12.75">
      <c r="B19" s="9">
        <v>15</v>
      </c>
      <c r="C19" s="11" t="s">
        <v>44</v>
      </c>
      <c r="D19" s="19">
        <v>0.1291370985214827</v>
      </c>
      <c r="E19" s="19">
        <v>8.593017953987534</v>
      </c>
      <c r="F19" s="19">
        <v>9.967652240276436</v>
      </c>
      <c r="G19" s="19">
        <v>1.582292799118101</v>
      </c>
      <c r="H19" s="14">
        <v>0.2843109202226425</v>
      </c>
      <c r="I19" s="14">
        <v>0</v>
      </c>
      <c r="J19" s="14">
        <v>0</v>
      </c>
      <c r="K19" s="14">
        <f t="shared" si="0"/>
        <v>20.556411012126194</v>
      </c>
      <c r="L19" s="14">
        <v>0</v>
      </c>
    </row>
    <row r="20" spans="2:12" ht="12.75">
      <c r="B20" s="9">
        <v>16</v>
      </c>
      <c r="C20" s="11" t="s">
        <v>45</v>
      </c>
      <c r="D20" s="19">
        <v>53.2753964510449</v>
      </c>
      <c r="E20" s="19">
        <v>136.85886006262868</v>
      </c>
      <c r="F20" s="19">
        <v>409.4607037582008</v>
      </c>
      <c r="G20" s="19">
        <v>73.58352758770637</v>
      </c>
      <c r="H20" s="14">
        <v>8.53197578619685</v>
      </c>
      <c r="I20" s="14">
        <v>0</v>
      </c>
      <c r="J20" s="14">
        <v>0</v>
      </c>
      <c r="K20" s="14">
        <f t="shared" si="0"/>
        <v>681.7104636457776</v>
      </c>
      <c r="L20" s="14">
        <v>0</v>
      </c>
    </row>
    <row r="21" spans="2:12" ht="12.75">
      <c r="B21" s="9">
        <v>17</v>
      </c>
      <c r="C21" s="11" t="s">
        <v>46</v>
      </c>
      <c r="D21" s="19">
        <v>0.3455554458113153</v>
      </c>
      <c r="E21" s="19">
        <v>15.849880492157439</v>
      </c>
      <c r="F21" s="19">
        <v>35.32702622513624</v>
      </c>
      <c r="G21" s="19">
        <v>3.2963995328793785</v>
      </c>
      <c r="H21" s="14">
        <v>0.3044854168333963</v>
      </c>
      <c r="I21" s="14">
        <v>0</v>
      </c>
      <c r="J21" s="14">
        <v>0</v>
      </c>
      <c r="K21" s="14">
        <f>SUM(D21:J21)</f>
        <v>55.12334711281776</v>
      </c>
      <c r="L21" s="14">
        <v>0</v>
      </c>
    </row>
    <row r="22" spans="2:12" ht="12.75">
      <c r="B22" s="9">
        <v>18</v>
      </c>
      <c r="C22" s="11" t="s">
        <v>90</v>
      </c>
      <c r="D22" s="19">
        <v>0</v>
      </c>
      <c r="E22" s="19">
        <v>0</v>
      </c>
      <c r="F22" s="19">
        <v>0</v>
      </c>
      <c r="G22" s="19">
        <v>0</v>
      </c>
      <c r="H22" s="14">
        <v>0</v>
      </c>
      <c r="I22" s="14">
        <v>0</v>
      </c>
      <c r="J22" s="14">
        <v>0</v>
      </c>
      <c r="K22" s="14">
        <f t="shared" si="0"/>
        <v>0</v>
      </c>
      <c r="L22" s="14">
        <v>0</v>
      </c>
    </row>
    <row r="23" spans="2:12" ht="12.75">
      <c r="B23" s="9">
        <v>19</v>
      </c>
      <c r="C23" s="11" t="s">
        <v>47</v>
      </c>
      <c r="D23" s="19">
        <v>0.38838698997654875</v>
      </c>
      <c r="E23" s="19">
        <v>11.479679480945398</v>
      </c>
      <c r="F23" s="19">
        <v>30.277885005940625</v>
      </c>
      <c r="G23" s="19">
        <v>3.5198965463596847</v>
      </c>
      <c r="H23" s="14">
        <v>0.5636989918242538</v>
      </c>
      <c r="I23" s="14">
        <v>0</v>
      </c>
      <c r="J23" s="14">
        <v>0</v>
      </c>
      <c r="K23" s="14">
        <f t="shared" si="0"/>
        <v>46.229547015046506</v>
      </c>
      <c r="L23" s="14">
        <v>0</v>
      </c>
    </row>
    <row r="24" spans="2:12" ht="12.75">
      <c r="B24" s="9">
        <v>20</v>
      </c>
      <c r="C24" s="11" t="s">
        <v>48</v>
      </c>
      <c r="D24" s="19">
        <v>606.7267813317674</v>
      </c>
      <c r="E24" s="19">
        <v>306.53860514302517</v>
      </c>
      <c r="F24" s="19">
        <v>2421.319841776787</v>
      </c>
      <c r="G24" s="19">
        <v>284.87137355351547</v>
      </c>
      <c r="H24" s="14">
        <v>47.028936286895096</v>
      </c>
      <c r="I24" s="14">
        <v>0</v>
      </c>
      <c r="J24" s="14">
        <v>0</v>
      </c>
      <c r="K24" s="14">
        <f t="shared" si="0"/>
        <v>3666.4855380919907</v>
      </c>
      <c r="L24" s="14">
        <v>0</v>
      </c>
    </row>
    <row r="25" spans="2:12" ht="12.75">
      <c r="B25" s="9">
        <v>21</v>
      </c>
      <c r="C25" s="11" t="s">
        <v>98</v>
      </c>
      <c r="D25" s="19">
        <v>1.2699999970300511E-07</v>
      </c>
      <c r="E25" s="19">
        <v>0.2814513554920831</v>
      </c>
      <c r="F25" s="19">
        <v>0.09930118654180035</v>
      </c>
      <c r="G25" s="19">
        <v>0.01370926147357619</v>
      </c>
      <c r="H25" s="14">
        <v>0.0002670827857678224</v>
      </c>
      <c r="I25" s="14">
        <v>0</v>
      </c>
      <c r="J25" s="14">
        <v>0</v>
      </c>
      <c r="K25" s="14">
        <f t="shared" si="0"/>
        <v>0.3947290132932272</v>
      </c>
      <c r="L25" s="14">
        <v>0</v>
      </c>
    </row>
    <row r="26" spans="2:12" ht="12.75">
      <c r="B26" s="9">
        <v>22</v>
      </c>
      <c r="C26" s="11" t="s">
        <v>91</v>
      </c>
      <c r="D26" s="19">
        <v>0.01983978353450233</v>
      </c>
      <c r="E26" s="19">
        <v>0.3170712398487425</v>
      </c>
      <c r="F26" s="19">
        <v>1.5249763184260139</v>
      </c>
      <c r="G26" s="19">
        <v>0.03800395619613753</v>
      </c>
      <c r="H26" s="14">
        <v>0</v>
      </c>
      <c r="I26" s="14">
        <v>0</v>
      </c>
      <c r="J26" s="14">
        <v>0</v>
      </c>
      <c r="K26" s="14">
        <f t="shared" si="0"/>
        <v>1.8998912980053964</v>
      </c>
      <c r="L26" s="14">
        <v>0</v>
      </c>
    </row>
    <row r="27" spans="2:12" ht="12.75">
      <c r="B27" s="9">
        <v>23</v>
      </c>
      <c r="C27" s="11" t="s">
        <v>100</v>
      </c>
      <c r="D27" s="19">
        <v>0</v>
      </c>
      <c r="E27" s="19">
        <v>0</v>
      </c>
      <c r="F27" s="19">
        <v>0.0027314535688947655</v>
      </c>
      <c r="G27" s="19">
        <v>0</v>
      </c>
      <c r="H27" s="14">
        <v>0</v>
      </c>
      <c r="I27" s="14">
        <v>0</v>
      </c>
      <c r="J27" s="14">
        <v>0</v>
      </c>
      <c r="K27" s="14">
        <f t="shared" si="0"/>
        <v>0.0027314535688947655</v>
      </c>
      <c r="L27" s="14">
        <v>0</v>
      </c>
    </row>
    <row r="28" spans="2:12" ht="12.75">
      <c r="B28" s="9">
        <v>24</v>
      </c>
      <c r="C28" s="11" t="s">
        <v>92</v>
      </c>
      <c r="D28" s="19">
        <v>0</v>
      </c>
      <c r="E28" s="19">
        <v>0.669415097171431</v>
      </c>
      <c r="F28" s="19">
        <v>0.8224092112655791</v>
      </c>
      <c r="G28" s="19">
        <v>0.002167677747527514</v>
      </c>
      <c r="H28" s="14">
        <v>0</v>
      </c>
      <c r="I28" s="14">
        <v>0</v>
      </c>
      <c r="J28" s="14">
        <v>0</v>
      </c>
      <c r="K28" s="14">
        <f t="shared" si="0"/>
        <v>1.4939919861845374</v>
      </c>
      <c r="L28" s="14">
        <v>0</v>
      </c>
    </row>
    <row r="29" spans="2:12" ht="12.75">
      <c r="B29" s="9">
        <v>25</v>
      </c>
      <c r="C29" s="11" t="s">
        <v>49</v>
      </c>
      <c r="D29" s="19">
        <v>38.86429333102659</v>
      </c>
      <c r="E29" s="19">
        <v>103.4366249048175</v>
      </c>
      <c r="F29" s="19">
        <v>406.82187004327403</v>
      </c>
      <c r="G29" s="19">
        <v>30.254068555581792</v>
      </c>
      <c r="H29" s="14">
        <v>4.444451547750621</v>
      </c>
      <c r="I29" s="14">
        <v>0</v>
      </c>
      <c r="J29" s="14">
        <v>0</v>
      </c>
      <c r="K29" s="14">
        <f t="shared" si="0"/>
        <v>583.8213083824505</v>
      </c>
      <c r="L29" s="14">
        <v>0</v>
      </c>
    </row>
    <row r="30" spans="2:12" ht="12.75">
      <c r="B30" s="9">
        <v>26</v>
      </c>
      <c r="C30" s="11" t="s">
        <v>50</v>
      </c>
      <c r="D30" s="19">
        <v>0.06024149907274017</v>
      </c>
      <c r="E30" s="19">
        <v>12.03402833122118</v>
      </c>
      <c r="F30" s="19">
        <v>12.530661059013037</v>
      </c>
      <c r="G30" s="19">
        <v>1.5549145213307412</v>
      </c>
      <c r="H30" s="14">
        <v>0.6271320621187064</v>
      </c>
      <c r="I30" s="14">
        <v>0</v>
      </c>
      <c r="J30" s="14">
        <v>0</v>
      </c>
      <c r="K30" s="14">
        <f t="shared" si="0"/>
        <v>26.806977472756405</v>
      </c>
      <c r="L30" s="14">
        <v>0</v>
      </c>
    </row>
    <row r="31" spans="2:12" ht="12.75">
      <c r="B31" s="9">
        <v>27</v>
      </c>
      <c r="C31" s="11" t="s">
        <v>15</v>
      </c>
      <c r="D31" s="19">
        <v>0.37244628259669615</v>
      </c>
      <c r="E31" s="19">
        <v>1.8493044782991623</v>
      </c>
      <c r="F31" s="19">
        <v>21.063010014975905</v>
      </c>
      <c r="G31" s="19">
        <v>4.315081152123893</v>
      </c>
      <c r="H31" s="14">
        <v>0</v>
      </c>
      <c r="I31" s="14">
        <v>0</v>
      </c>
      <c r="J31" s="14">
        <v>0</v>
      </c>
      <c r="K31" s="14">
        <f t="shared" si="0"/>
        <v>27.599841927995655</v>
      </c>
      <c r="L31" s="14">
        <v>0</v>
      </c>
    </row>
    <row r="32" spans="2:12" ht="12.75">
      <c r="B32" s="9">
        <v>28</v>
      </c>
      <c r="C32" s="11" t="s">
        <v>93</v>
      </c>
      <c r="D32" s="19">
        <v>0.027494069060752913</v>
      </c>
      <c r="E32" s="19">
        <v>1.7567491619404092</v>
      </c>
      <c r="F32" s="19">
        <v>2.5197444065824612</v>
      </c>
      <c r="G32" s="19">
        <v>0.2706553459450874</v>
      </c>
      <c r="H32" s="14">
        <v>0.06291804558061152</v>
      </c>
      <c r="I32" s="14">
        <v>0</v>
      </c>
      <c r="J32" s="14">
        <v>0</v>
      </c>
      <c r="K32" s="14">
        <f t="shared" si="0"/>
        <v>4.637561029109322</v>
      </c>
      <c r="L32" s="14">
        <v>0</v>
      </c>
    </row>
    <row r="33" spans="2:12" ht="12.75">
      <c r="B33" s="9">
        <v>29</v>
      </c>
      <c r="C33" s="11" t="s">
        <v>51</v>
      </c>
      <c r="D33" s="19">
        <v>0.3334386794007203</v>
      </c>
      <c r="E33" s="19">
        <v>11.460906154571706</v>
      </c>
      <c r="F33" s="19">
        <v>33.85647961111375</v>
      </c>
      <c r="G33" s="19">
        <v>0.8726282333886027</v>
      </c>
      <c r="H33" s="14">
        <v>1.3514315991099317</v>
      </c>
      <c r="I33" s="14">
        <v>0</v>
      </c>
      <c r="J33" s="14">
        <v>0</v>
      </c>
      <c r="K33" s="14">
        <f t="shared" si="0"/>
        <v>47.874884277584705</v>
      </c>
      <c r="L33" s="14">
        <v>0</v>
      </c>
    </row>
    <row r="34" spans="2:12" ht="12.75">
      <c r="B34" s="9">
        <v>30</v>
      </c>
      <c r="C34" s="11" t="s">
        <v>52</v>
      </c>
      <c r="D34" s="19">
        <v>0.6149776947163027</v>
      </c>
      <c r="E34" s="19">
        <v>13.986223947451693</v>
      </c>
      <c r="F34" s="19">
        <v>33.58459133210816</v>
      </c>
      <c r="G34" s="19">
        <v>3.476333217927939</v>
      </c>
      <c r="H34" s="14">
        <v>1.8442133067900923</v>
      </c>
      <c r="I34" s="14">
        <v>0</v>
      </c>
      <c r="J34" s="14">
        <v>0</v>
      </c>
      <c r="K34" s="14">
        <f t="shared" si="0"/>
        <v>53.50633949899419</v>
      </c>
      <c r="L34" s="14">
        <v>0</v>
      </c>
    </row>
    <row r="35" spans="2:12" ht="12.75">
      <c r="B35" s="9">
        <v>31</v>
      </c>
      <c r="C35" s="11" t="s">
        <v>94</v>
      </c>
      <c r="D35" s="19">
        <v>3.1058570946788408E-06</v>
      </c>
      <c r="E35" s="19">
        <v>0.09599057174124861</v>
      </c>
      <c r="F35" s="19">
        <v>0.40564670579257467</v>
      </c>
      <c r="G35" s="19">
        <v>0.11099524578689998</v>
      </c>
      <c r="H35" s="14">
        <v>5.771542851465612E-05</v>
      </c>
      <c r="I35" s="14">
        <v>0</v>
      </c>
      <c r="J35" s="14">
        <v>0</v>
      </c>
      <c r="K35" s="14">
        <f t="shared" si="0"/>
        <v>0.6126933446063326</v>
      </c>
      <c r="L35" s="14">
        <v>0</v>
      </c>
    </row>
    <row r="36" spans="2:12" ht="12.75">
      <c r="B36" s="9">
        <v>32</v>
      </c>
      <c r="C36" s="11" t="s">
        <v>53</v>
      </c>
      <c r="D36" s="19">
        <v>221.08268605895904</v>
      </c>
      <c r="E36" s="19">
        <v>35.551685220983295</v>
      </c>
      <c r="F36" s="19">
        <v>283.22950790374324</v>
      </c>
      <c r="G36" s="19">
        <v>44.23484309765221</v>
      </c>
      <c r="H36" s="14">
        <v>4.543422294858449</v>
      </c>
      <c r="I36" s="14">
        <v>0</v>
      </c>
      <c r="J36" s="14">
        <v>0</v>
      </c>
      <c r="K36" s="14">
        <f t="shared" si="0"/>
        <v>588.6421445761963</v>
      </c>
      <c r="L36" s="14">
        <v>0</v>
      </c>
    </row>
    <row r="37" spans="2:12" ht="12.75">
      <c r="B37" s="9">
        <v>33</v>
      </c>
      <c r="C37" s="11" t="s">
        <v>101</v>
      </c>
      <c r="D37" s="19">
        <v>95.678819587635</v>
      </c>
      <c r="E37" s="19">
        <v>97.07831649436932</v>
      </c>
      <c r="F37" s="19">
        <v>314.8483077885059</v>
      </c>
      <c r="G37" s="19">
        <v>41.94640184059214</v>
      </c>
      <c r="H37" s="14">
        <v>13.810056474712006</v>
      </c>
      <c r="I37" s="14">
        <v>0</v>
      </c>
      <c r="J37" s="14">
        <v>0</v>
      </c>
      <c r="K37" s="14">
        <f>SUM(D37:J37)</f>
        <v>563.3619021858144</v>
      </c>
      <c r="L37" s="14">
        <v>0</v>
      </c>
    </row>
    <row r="38" spans="2:12" ht="12.75">
      <c r="B38" s="9">
        <v>34</v>
      </c>
      <c r="C38" s="11" t="s">
        <v>95</v>
      </c>
      <c r="D38" s="19">
        <v>0.012625223246977223</v>
      </c>
      <c r="E38" s="19">
        <v>0.913398717980566</v>
      </c>
      <c r="F38" s="19">
        <v>0.31170717109923274</v>
      </c>
      <c r="G38" s="19">
        <v>5.858050972829796</v>
      </c>
      <c r="H38" s="14">
        <v>0</v>
      </c>
      <c r="I38" s="14">
        <v>0</v>
      </c>
      <c r="J38" s="14">
        <v>0</v>
      </c>
      <c r="K38" s="14">
        <f t="shared" si="0"/>
        <v>7.095782085156571</v>
      </c>
      <c r="L38" s="14">
        <v>0</v>
      </c>
    </row>
    <row r="39" spans="2:12" ht="12.75">
      <c r="B39" s="9">
        <v>35</v>
      </c>
      <c r="C39" s="11" t="s">
        <v>54</v>
      </c>
      <c r="D39" s="19">
        <v>2.027617559726281</v>
      </c>
      <c r="E39" s="19">
        <v>52.57701172768348</v>
      </c>
      <c r="F39" s="19">
        <v>157.8479120051905</v>
      </c>
      <c r="G39" s="19">
        <v>10.908208954317361</v>
      </c>
      <c r="H39" s="14">
        <v>1.848037749657569</v>
      </c>
      <c r="I39" s="14">
        <v>0</v>
      </c>
      <c r="J39" s="14">
        <v>0</v>
      </c>
      <c r="K39" s="14">
        <f t="shared" si="0"/>
        <v>225.20878799657518</v>
      </c>
      <c r="L39" s="14">
        <v>0</v>
      </c>
    </row>
    <row r="40" spans="2:12" ht="12.75">
      <c r="B40" s="9">
        <v>36</v>
      </c>
      <c r="C40" s="11" t="s">
        <v>55</v>
      </c>
      <c r="D40" s="19">
        <v>0.1414896764483888</v>
      </c>
      <c r="E40" s="19">
        <v>2.5157737323370446</v>
      </c>
      <c r="F40" s="19">
        <v>5.40196069580143</v>
      </c>
      <c r="G40" s="19">
        <v>0.6213965204963239</v>
      </c>
      <c r="H40" s="14">
        <v>0.0168397978391928</v>
      </c>
      <c r="I40" s="14">
        <v>0</v>
      </c>
      <c r="J40" s="14">
        <v>0</v>
      </c>
      <c r="K40" s="14">
        <f t="shared" si="0"/>
        <v>8.697460422922381</v>
      </c>
      <c r="L40" s="14">
        <v>0</v>
      </c>
    </row>
    <row r="41" spans="2:12" ht="12.75">
      <c r="B41" s="9">
        <v>37</v>
      </c>
      <c r="C41" s="11" t="s">
        <v>56</v>
      </c>
      <c r="D41" s="19">
        <v>3.7893871714360086</v>
      </c>
      <c r="E41" s="19">
        <v>91.74667530544278</v>
      </c>
      <c r="F41" s="19">
        <v>605.1546817791589</v>
      </c>
      <c r="G41" s="19">
        <v>158.2784398955743</v>
      </c>
      <c r="H41" s="14">
        <v>9.0817069320297</v>
      </c>
      <c r="I41" s="14">
        <v>0</v>
      </c>
      <c r="J41" s="14">
        <v>0</v>
      </c>
      <c r="K41" s="14">
        <f t="shared" si="0"/>
        <v>868.0508910836415</v>
      </c>
      <c r="L41" s="14">
        <v>0</v>
      </c>
    </row>
    <row r="42" spans="2:12" ht="15">
      <c r="B42" s="12" t="s">
        <v>11</v>
      </c>
      <c r="C42" s="3"/>
      <c r="D42" s="16">
        <f>SUM(D5:D41)</f>
        <v>1144.4337463311426</v>
      </c>
      <c r="E42" s="16">
        <f>SUM(E5:E41)</f>
        <v>1095.6204243760358</v>
      </c>
      <c r="F42" s="16">
        <f>SUM(F5:F41)</f>
        <v>5597.455857390856</v>
      </c>
      <c r="G42" s="16">
        <f aca="true" t="shared" si="1" ref="G42:L42">SUM(G5:G41)</f>
        <v>761.2321127427499</v>
      </c>
      <c r="H42" s="16">
        <f t="shared" si="1"/>
        <v>114.66498872874998</v>
      </c>
      <c r="I42" s="16">
        <f t="shared" si="1"/>
        <v>0</v>
      </c>
      <c r="J42" s="16">
        <f t="shared" si="1"/>
        <v>0</v>
      </c>
      <c r="K42" s="16">
        <f t="shared" si="1"/>
        <v>8713.407129569536</v>
      </c>
      <c r="L42" s="16">
        <f t="shared" si="1"/>
        <v>0</v>
      </c>
    </row>
    <row r="43" ht="12.75">
      <c r="B43" t="s">
        <v>72</v>
      </c>
    </row>
    <row r="44" spans="5:6" ht="12.75">
      <c r="E44" s="17"/>
      <c r="F44" s="18"/>
    </row>
  </sheetData>
  <sheetProtection/>
  <mergeCells count="2">
    <mergeCell ref="B2:L2"/>
    <mergeCell ref="B3:L3"/>
  </mergeCells>
  <dataValidations count="1">
    <dataValidation type="custom" allowBlank="1" showInputMessage="1" showErrorMessage="1" prompt="This cell can contain only positive decimal numbers with at most 8 digits to the left of the point and 4 digits to the right. Blank cells will be taken as zero." errorTitle="Invalid Data" error="This cell can contain only positive decimal numbers with at most 8 digits to the left of the point and 4 digits to the right." sqref="F44">
      <formula1>AND(F44&gt;=0,TRUNC(F44,0)&lt;=99999999,TRUNC(F44*10000,0)=F44*10000)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Yugandhar Kongara</cp:lastModifiedBy>
  <cp:lastPrinted>2014-03-24T10:58:12Z</cp:lastPrinted>
  <dcterms:created xsi:type="dcterms:W3CDTF">2014-01-06T04:43:23Z</dcterms:created>
  <dcterms:modified xsi:type="dcterms:W3CDTF">2022-03-09T08:15:58Z</dcterms:modified>
  <cp:category/>
  <cp:version/>
  <cp:contentType/>
  <cp:contentStatus/>
</cp:coreProperties>
</file>