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8070" tabRatio="634" activeTab="0"/>
  </bookViews>
  <sheets>
    <sheet name="Anex A1 Frmt for AUM disclosure" sheetId="1" r:id="rId1"/>
    <sheet name="Anex A2 Frmt AUM stateUT wise " sheetId="2" r:id="rId2"/>
  </sheets>
  <definedNames>
    <definedName name="_xlfn._FV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<sst xmlns="http://schemas.openxmlformats.org/spreadsheetml/2006/main" count="163" uniqueCount="127">
  <si>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</si>
  <si>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</si>
  <si>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</si>
  <si>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</si>
  <si>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</si>
  <si>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</si>
  <si>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</si>
  <si>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</si>
  <si>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</si>
  <si>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</si>
  <si>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</si>
  <si>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</si>
  <si>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</si>
  <si>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</si>
  <si>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</si>
  <si>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</si>
  <si>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</si>
  <si>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</si>
  <si>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</si>
  <si>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</si>
  <si>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</si>
  <si>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</si>
  <si>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</si>
  <si>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</si>
  <si>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</si>
  <si>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</si>
  <si>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</si>
  <si>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</si>
  <si>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</si>
  <si>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</si>
  <si>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</si>
  <si>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</si>
  <si>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</si>
  <si>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</si>
  <si>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</si>
  <si>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>Category of Investor</t>
  </si>
  <si>
    <t xml:space="preserve">Name of the States/ Union Territories </t>
  </si>
  <si>
    <t>Assam</t>
  </si>
  <si>
    <t>Bihar</t>
  </si>
  <si>
    <t>Chandigarh</t>
  </si>
  <si>
    <t>Chhattisgarh</t>
  </si>
  <si>
    <t>Goa</t>
  </si>
  <si>
    <t>Gujarat</t>
  </si>
  <si>
    <t>Haryana</t>
  </si>
  <si>
    <t>Jharkhand</t>
  </si>
  <si>
    <t>Karnataka</t>
  </si>
  <si>
    <t>Kerala</t>
  </si>
  <si>
    <t>Madhya Pradesh</t>
  </si>
  <si>
    <t>Maharashtra</t>
  </si>
  <si>
    <t>New Delhi</t>
  </si>
  <si>
    <t>Orissa</t>
  </si>
  <si>
    <t>Punjab</t>
  </si>
  <si>
    <t>Rajasthan</t>
  </si>
  <si>
    <t>Tamil Nadu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</si>
  <si>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</si>
  <si>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</si>
  <si>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</si>
  <si>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</si>
  <si>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</si>
  <si>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</si>
  <si>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</si>
  <si>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</si>
  <si>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</si>
  <si>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</si>
  <si>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</si>
  <si>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</si>
  <si>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</si>
  <si>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</si>
  <si>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</si>
  <si>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</si>
  <si>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</si>
  <si>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</si>
  <si>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</si>
  <si>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</si>
  <si>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</si>
  <si>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</si>
  <si>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</si>
  <si>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</si>
  <si>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</si>
  <si>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</si>
  <si>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</si>
  <si>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</si>
  <si>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</si>
  <si>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</si>
  <si>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-</t>
  </si>
  <si>
    <t>BNP Paribas Mutual Fund (All figures in Rs. Crore)</t>
  </si>
  <si>
    <t>Dadra and Nagar Haveli</t>
  </si>
  <si>
    <t>Daman and Diu</t>
  </si>
  <si>
    <t>Himachal Pradesh</t>
  </si>
  <si>
    <t>Jammu and Kashmir</t>
  </si>
  <si>
    <t>Lakshadweep</t>
  </si>
  <si>
    <t>Meghalaya</t>
  </si>
  <si>
    <t>Nagaland</t>
  </si>
  <si>
    <t>Pondicherry</t>
  </si>
  <si>
    <t>Sikkim</t>
  </si>
  <si>
    <t>Tripura</t>
  </si>
  <si>
    <t>Andaman and Nicobar Islands</t>
  </si>
  <si>
    <t>Arunachal Pradesh</t>
  </si>
  <si>
    <t>Manipur</t>
  </si>
  <si>
    <t>Andhra Pradesh</t>
  </si>
  <si>
    <t>Mizoram</t>
  </si>
  <si>
    <t>Telangana</t>
  </si>
  <si>
    <t>BALANCE SCHEMES</t>
  </si>
  <si>
    <t>BNP PARIBAS FOCUSED 25 EQUITY FUND</t>
  </si>
  <si>
    <t>T30</t>
  </si>
  <si>
    <t>B30</t>
  </si>
  <si>
    <t xml:space="preserve">B30 : Other than T30  </t>
  </si>
  <si>
    <t xml:space="preserve">T30 : Top 30 cities as identified by AMFI </t>
  </si>
  <si>
    <t>BNP PARIBAS LIQUID FUND</t>
  </si>
  <si>
    <t>BNP PARIBAS CONSERVATIVE HYBRID FUND</t>
  </si>
  <si>
    <t>BNP PARIBAS CORPORATE BOND FUND</t>
  </si>
  <si>
    <t>BNP PARIBAS LOW DURATION FUND</t>
  </si>
  <si>
    <t>BNP PARIBAS MEDIUM TERM FUND</t>
  </si>
  <si>
    <t>BNP PARIBAS SHORT TERM FUND</t>
  </si>
  <si>
    <t>BNP PARIBAS LONG TERM EQUITY FUND (ELSS)</t>
  </si>
  <si>
    <t>BNP PARIBAS ARBITRAGE FUND</t>
  </si>
  <si>
    <t>BNP PARIBAS LARGE CAP FUND</t>
  </si>
  <si>
    <t>BNP PARIBAS MULTI CAP FUND</t>
  </si>
  <si>
    <t>BNP PARIBAS SUBSTANTIAL EQUITY HYBRID FUND</t>
  </si>
  <si>
    <t>BNP PARIBAS INDIA CONSUMPTION FUND</t>
  </si>
  <si>
    <t>BNP PARIBAS DYNAMIC EQUITY FUND</t>
  </si>
  <si>
    <t>BNP PARIBAS OVERNIGHT FUND</t>
  </si>
  <si>
    <t>BNP PARIBAS FUNDS AQUA FUND OF FUND</t>
  </si>
  <si>
    <t>BNP Paribas Flexi Debt Fund</t>
  </si>
  <si>
    <t>BNP Paribas Mid Cap Fund</t>
  </si>
  <si>
    <t>BNP PARIBAS Mutual Fund: Average Net Assets Under Management (AAUM) for the period 01-JAN-22 to 31-JAN-22 (All figures in Rs. Crore)</t>
  </si>
  <si>
    <t>Table showing State wise /Union Territory wise contribution to AAUM of category of schemes for the period 01-JAN-22 to 31-JAN-22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</si>
</sst>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\ \`\ &quot;&quot;#,##0_);\(&quot;&quot;\ \`\ &quot;&quot;#,##0\)"/>
    <numFmt numFmtId="173" formatCode="&quot;&quot;\ \`\ &quot;&quot;#,##0_);[Red]\(&quot;&quot;\ \`\ &quot;&quot;#,##0\)"/>
    <numFmt numFmtId="174" formatCode="&quot;&quot;\ \`\ &quot;&quot;#,##0.00_);\(&quot;&quot;\ \`\ &quot;&quot;#,##0.00\)"/>
    <numFmt numFmtId="175" formatCode="&quot;&quot;\ \`\ &quot;&quot;#,##0.00_);[Red]\(&quot;&quot;\ \`\ &quot;&quot;#,##0.00\)"/>
    <numFmt numFmtId="176" formatCode="_(&quot;&quot;\ \`\ &quot;&quot;* #,##0_);_(&quot;&quot;\ \`\ &quot;&quot;* \(#,##0\);_(&quot;&quot;\ \`\ &quot;&quot;* &quot;-&quot;_);_(@_)"/>
    <numFmt numFmtId="177" formatCode="_(&quot;&quot;\ \`\ &quot;&quot;* #,##0.00_);_(&quot;&quot;\ \`\ &quot;&quot;* \(#,##0.00\);_(&quot;&quot;\ \`\ &quot;&quot;* &quot;-&quot;??_);_(@_)"/>
    <numFmt numFmtId="178" formatCode="_-* #,##0\ _I_N_R_-;\-* #,##0\ _I_N_R_-;_-* &quot;-&quot;??\ _I_N_R_-;_-@_-"/>
    <numFmt numFmtId="179" formatCode="_-* #,##0.00\ _I_N_R_-;\-* #,##0.00\ _I_N_R_-;_-* &quot;-&quot;??\ _I_N_R_-;_-@_-"/>
    <numFmt numFmtId="180" formatCode="_-* #,##0.00_-;\-* #,##0.00_-;_-* &quot;-&quot;??_-;_-@_-"/>
    <numFmt numFmtId="181" formatCode="0.0000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7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7" applyFont="1">
      <alignment/>
      <protection/>
    </xf>
    <xf numFmtId="0" fontId="8" fillId="0" borderId="0" xfId="57" applyFont="1">
      <alignment/>
      <protection/>
    </xf>
    <xf numFmtId="0" fontId="7" fillId="0" borderId="0" xfId="57" applyFont="1">
      <alignment/>
      <protection/>
    </xf>
    <xf numFmtId="0" fontId="2" fillId="0" borderId="11" xfId="0" applyFont="1" applyBorder="1" applyAlignment="1">
      <alignment/>
    </xf>
    <xf numFmtId="0" fontId="10" fillId="0" borderId="10" xfId="56" applyFont="1" applyBorder="1" applyAlignment="1">
      <alignment horizontal="center"/>
      <protection/>
    </xf>
    <xf numFmtId="0" fontId="10" fillId="0" borderId="10" xfId="56" applyFont="1" applyBorder="1" applyAlignment="1">
      <alignment horizontal="left"/>
      <protection/>
    </xf>
    <xf numFmtId="0" fontId="10" fillId="0" borderId="10" xfId="56" applyFont="1" applyBorder="1">
      <alignment/>
      <protection/>
    </xf>
    <xf numFmtId="2" fontId="5" fillId="0" borderId="10" xfId="57" applyNumberFormat="1" applyFont="1" applyFill="1" applyBorder="1" applyAlignment="1">
      <alignment horizontal="center" vertical="top" wrapText="1"/>
      <protection/>
    </xf>
    <xf numFmtId="0" fontId="2" fillId="0" borderId="12" xfId="0" applyFont="1" applyBorder="1" applyAlignment="1">
      <alignment/>
    </xf>
    <xf numFmtId="17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10" xfId="0" applyNumberFormat="1" applyFont="1" applyBorder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Fill="1" applyBorder="1" applyAlignment="1" applyProtection="1">
      <alignment/>
      <protection locked="0"/>
    </xf>
    <xf numFmtId="171" fontId="0" fillId="0" borderId="10" xfId="42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57" applyFont="1" applyAlignment="1">
      <alignment horizontal="left"/>
      <protection/>
    </xf>
    <xf numFmtId="0" fontId="8" fillId="0" borderId="0" xfId="57" applyFont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5" fillId="0" borderId="13" xfId="57" applyNumberFormat="1" applyFont="1" applyFill="1" applyBorder="1" applyAlignment="1">
      <alignment horizontal="left" wrapText="1"/>
      <protection/>
    </xf>
    <xf numFmtId="0" fontId="5" fillId="0" borderId="10" xfId="57" applyNumberFormat="1" applyFont="1" applyFill="1" applyBorder="1" applyAlignment="1">
      <alignment horizontal="left" wrapText="1"/>
      <protection/>
    </xf>
    <xf numFmtId="0" fontId="5" fillId="0" borderId="14" xfId="57" applyNumberFormat="1" applyFont="1" applyFill="1" applyBorder="1" applyAlignment="1">
      <alignment horizontal="left" wrapText="1"/>
      <protection/>
    </xf>
    <xf numFmtId="0" fontId="5" fillId="0" borderId="0" xfId="57" applyFont="1" applyAlignment="1">
      <alignment horizontal="left"/>
      <protection/>
    </xf>
    <xf numFmtId="0" fontId="2" fillId="0" borderId="15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5" xfId="0" applyFont="1" applyBorder="1" applyAlignment="1">
      <alignment horizontal="left" wrapText="1"/>
    </xf>
    <xf numFmtId="4" fontId="0" fillId="0" borderId="11" xfId="0" applyNumberFormat="1" applyBorder="1" applyAlignment="1">
      <alignment horizontal="left"/>
    </xf>
    <xf numFmtId="0" fontId="0" fillId="0" borderId="15" xfId="0" applyBorder="1" applyAlignment="1">
      <alignment horizontal="left" wrapText="1"/>
    </xf>
    <xf numFmtId="4" fontId="2" fillId="0" borderId="13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left"/>
    </xf>
    <xf numFmtId="4" fontId="0" fillId="0" borderId="13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2" fontId="5" fillId="0" borderId="16" xfId="57" applyNumberFormat="1" applyFont="1" applyFill="1" applyBorder="1" applyAlignment="1">
      <alignment horizontal="left"/>
      <protection/>
    </xf>
    <xf numFmtId="4" fontId="0" fillId="0" borderId="17" xfId="0" applyNumberFormat="1" applyBorder="1" applyAlignment="1">
      <alignment horizontal="left"/>
    </xf>
    <xf numFmtId="4" fontId="2" fillId="0" borderId="17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2" fontId="7" fillId="0" borderId="20" xfId="57" applyNumberFormat="1" applyFont="1" applyFill="1" applyBorder="1" applyAlignment="1">
      <alignment horizontal="left" vertical="top" wrapText="1"/>
      <protection/>
    </xf>
    <xf numFmtId="2" fontId="7" fillId="0" borderId="21" xfId="57" applyNumberFormat="1" applyFont="1" applyFill="1" applyBorder="1" applyAlignment="1">
      <alignment horizontal="left" vertical="top" wrapText="1"/>
      <protection/>
    </xf>
    <xf numFmtId="2" fontId="7" fillId="0" borderId="22" xfId="57" applyNumberFormat="1" applyFont="1" applyFill="1" applyBorder="1" applyAlignment="1">
      <alignment horizontal="left" vertical="top" wrapText="1"/>
      <protection/>
    </xf>
    <xf numFmtId="2" fontId="7" fillId="0" borderId="23" xfId="57" applyNumberFormat="1" applyFont="1" applyFill="1" applyBorder="1" applyAlignment="1">
      <alignment horizontal="left" vertical="top" wrapText="1"/>
      <protection/>
    </xf>
    <xf numFmtId="2" fontId="7" fillId="0" borderId="24" xfId="57" applyNumberFormat="1" applyFont="1" applyFill="1" applyBorder="1" applyAlignment="1">
      <alignment horizontal="left" vertical="top" wrapText="1"/>
      <protection/>
    </xf>
    <xf numFmtId="2" fontId="7" fillId="0" borderId="25" xfId="57" applyNumberFormat="1" applyFont="1" applyFill="1" applyBorder="1" applyAlignment="1">
      <alignment horizontal="left" vertical="top" wrapText="1"/>
      <protection/>
    </xf>
    <xf numFmtId="2" fontId="3" fillId="0" borderId="26" xfId="57" applyNumberFormat="1" applyFont="1" applyFill="1" applyBorder="1" applyAlignment="1">
      <alignment horizontal="left" vertical="top" wrapText="1"/>
      <protection/>
    </xf>
    <xf numFmtId="2" fontId="3" fillId="0" borderId="27" xfId="57" applyNumberFormat="1" applyFont="1" applyFill="1" applyBorder="1" applyAlignment="1">
      <alignment horizontal="left" vertical="top" wrapText="1"/>
      <protection/>
    </xf>
    <xf numFmtId="2" fontId="3" fillId="0" borderId="28" xfId="57" applyNumberFormat="1" applyFont="1" applyFill="1" applyBorder="1" applyAlignment="1">
      <alignment horizontal="left" vertical="top" wrapText="1"/>
      <protection/>
    </xf>
    <xf numFmtId="2" fontId="7" fillId="0" borderId="26" xfId="57" applyNumberFormat="1" applyFont="1" applyFill="1" applyBorder="1" applyAlignment="1">
      <alignment horizontal="left"/>
      <protection/>
    </xf>
    <xf numFmtId="2" fontId="7" fillId="0" borderId="27" xfId="57" applyNumberFormat="1" applyFont="1" applyFill="1" applyBorder="1" applyAlignment="1">
      <alignment horizontal="left"/>
      <protection/>
    </xf>
    <xf numFmtId="2" fontId="7" fillId="0" borderId="28" xfId="57" applyNumberFormat="1" applyFont="1" applyFill="1" applyBorder="1" applyAlignment="1">
      <alignment horizontal="left"/>
      <protection/>
    </xf>
    <xf numFmtId="3" fontId="7" fillId="0" borderId="29" xfId="57" applyNumberFormat="1" applyFont="1" applyFill="1" applyBorder="1" applyAlignment="1">
      <alignment horizontal="left" vertical="center" wrapText="1"/>
      <protection/>
    </xf>
    <xf numFmtId="3" fontId="7" fillId="0" borderId="30" xfId="57" applyNumberFormat="1" applyFont="1" applyFill="1" applyBorder="1" applyAlignment="1">
      <alignment horizontal="left" vertical="center" wrapText="1"/>
      <protection/>
    </xf>
    <xf numFmtId="3" fontId="7" fillId="0" borderId="31" xfId="57" applyNumberFormat="1" applyFont="1" applyFill="1" applyBorder="1" applyAlignment="1">
      <alignment horizontal="left" vertical="center" wrapText="1"/>
      <protection/>
    </xf>
    <xf numFmtId="49" fontId="45" fillId="0" borderId="25" xfId="56" applyNumberFormat="1" applyFont="1" applyFill="1" applyBorder="1" applyAlignment="1">
      <alignment horizontal="left" vertical="center" wrapText="1"/>
      <protection/>
    </xf>
    <xf numFmtId="49" fontId="45" fillId="0" borderId="15" xfId="56" applyNumberFormat="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2" fontId="7" fillId="0" borderId="26" xfId="57" applyNumberFormat="1" applyFont="1" applyFill="1" applyBorder="1" applyAlignment="1">
      <alignment horizontal="left" vertical="top" wrapText="1"/>
      <protection/>
    </xf>
    <xf numFmtId="2" fontId="7" fillId="0" borderId="27" xfId="57" applyNumberFormat="1" applyFont="1" applyFill="1" applyBorder="1" applyAlignment="1">
      <alignment horizontal="left" vertical="top" wrapText="1"/>
      <protection/>
    </xf>
    <xf numFmtId="2" fontId="7" fillId="0" borderId="28" xfId="57" applyNumberFormat="1" applyFont="1" applyFill="1" applyBorder="1" applyAlignment="1">
      <alignment horizontal="left" vertical="top" wrapText="1"/>
      <protection/>
    </xf>
    <xf numFmtId="49" fontId="45" fillId="0" borderId="32" xfId="56" applyNumberFormat="1" applyFont="1" applyFill="1" applyBorder="1" applyAlignment="1">
      <alignment horizontal="center" vertical="center" wrapText="1"/>
      <protection/>
    </xf>
    <xf numFmtId="49" fontId="45" fillId="0" borderId="11" xfId="56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4 2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6"/>
  <sheetViews>
    <sheetView tabSelected="1" zoomScalePageLayoutView="0" workbookViewId="0" topLeftCell="A1">
      <selection activeCell="A1" sqref="A1:A5"/>
    </sheetView>
  </sheetViews>
  <sheetFormatPr defaultColWidth="9.140625" defaultRowHeight="12.75"/>
  <cols>
    <col min="1" max="1" width="8.57421875" style="2" customWidth="1"/>
    <col min="2" max="2" width="48.140625" style="30" customWidth="1"/>
    <col min="3" max="3" width="4.7109375" style="30" customWidth="1"/>
    <col min="4" max="4" width="5.57421875" style="30" customWidth="1"/>
    <col min="5" max="7" width="4.7109375" style="30" customWidth="1"/>
    <col min="8" max="8" width="6.57421875" style="30" bestFit="1" customWidth="1"/>
    <col min="9" max="9" width="8.140625" style="30" customWidth="1"/>
    <col min="10" max="10" width="6.7109375" style="30" customWidth="1"/>
    <col min="11" max="11" width="4.7109375" style="30" customWidth="1"/>
    <col min="12" max="12" width="6.7109375" style="30" customWidth="1"/>
    <col min="13" max="17" width="4.7109375" style="30" customWidth="1"/>
    <col min="18" max="18" width="5.7109375" style="30" customWidth="1"/>
    <col min="19" max="19" width="6.7109375" style="30" customWidth="1"/>
    <col min="20" max="20" width="5.7109375" style="30" customWidth="1"/>
    <col min="21" max="21" width="4.7109375" style="30" customWidth="1"/>
    <col min="22" max="22" width="5.7109375" style="30" customWidth="1"/>
    <col min="23" max="27" width="4.7109375" style="30" customWidth="1"/>
    <col min="28" max="29" width="5.7109375" style="30" customWidth="1"/>
    <col min="30" max="31" width="4.7109375" style="30" customWidth="1"/>
    <col min="32" max="32" width="5.7109375" style="30" customWidth="1"/>
    <col min="33" max="37" width="4.7109375" style="30" customWidth="1"/>
    <col min="38" max="39" width="5.7109375" style="30" customWidth="1"/>
    <col min="40" max="41" width="4.7109375" style="30" customWidth="1"/>
    <col min="42" max="42" width="5.7109375" style="30" customWidth="1"/>
    <col min="43" max="47" width="4.7109375" style="30" customWidth="1"/>
    <col min="48" max="48" width="8.140625" style="30" customWidth="1"/>
    <col min="49" max="49" width="8.140625" style="30" bestFit="1" customWidth="1"/>
    <col min="50" max="50" width="5.57421875" style="30" bestFit="1" customWidth="1"/>
    <col min="51" max="51" width="4.7109375" style="30" customWidth="1"/>
    <col min="52" max="52" width="8.140625" style="30" customWidth="1"/>
    <col min="53" max="57" width="4.7109375" style="30" customWidth="1"/>
    <col min="58" max="58" width="6.7109375" style="30" customWidth="1"/>
    <col min="59" max="59" width="6.57421875" style="30" bestFit="1" customWidth="1"/>
    <col min="60" max="60" width="5.57421875" style="30" bestFit="1" customWidth="1"/>
    <col min="61" max="61" width="4.7109375" style="30" customWidth="1"/>
    <col min="62" max="62" width="6.7109375" style="30" customWidth="1"/>
    <col min="63" max="63" width="17.140625" style="30" customWidth="1"/>
    <col min="64" max="73" width="9.140625" style="30" customWidth="1"/>
    <col min="74" max="16384" width="9.140625" style="2" customWidth="1"/>
  </cols>
  <sheetData>
    <row r="1" spans="1:73" s="1" customFormat="1" ht="19.5" thickBot="1">
      <c r="A1" s="76" t="s">
        <v>58</v>
      </c>
      <c r="B1" s="68" t="s">
        <v>27</v>
      </c>
      <c r="C1" s="59" t="s">
        <v>125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1"/>
      <c r="BL1" s="22"/>
      <c r="BM1" s="22"/>
      <c r="BN1" s="22"/>
      <c r="BO1" s="22"/>
      <c r="BP1" s="22"/>
      <c r="BQ1" s="22"/>
      <c r="BR1" s="22"/>
      <c r="BS1" s="22"/>
      <c r="BT1" s="22"/>
      <c r="BU1" s="22"/>
    </row>
    <row r="2" spans="1:73" s="6" customFormat="1" ht="18.75" thickBot="1">
      <c r="A2" s="77"/>
      <c r="B2" s="69"/>
      <c r="C2" s="73" t="s">
        <v>26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73" t="s">
        <v>24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5"/>
      <c r="AQ2" s="73" t="s">
        <v>25</v>
      </c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5"/>
      <c r="BK2" s="65" t="s">
        <v>22</v>
      </c>
      <c r="BL2" s="23"/>
      <c r="BM2" s="23"/>
      <c r="BN2" s="23"/>
      <c r="BO2" s="23"/>
      <c r="BP2" s="23"/>
      <c r="BQ2" s="23"/>
      <c r="BR2" s="23"/>
      <c r="BS2" s="23"/>
      <c r="BT2" s="23"/>
      <c r="BU2" s="23"/>
    </row>
    <row r="3" spans="1:73" s="7" customFormat="1" ht="18.75" thickBot="1">
      <c r="A3" s="77"/>
      <c r="B3" s="69"/>
      <c r="C3" s="62" t="s">
        <v>104</v>
      </c>
      <c r="D3" s="63"/>
      <c r="E3" s="63"/>
      <c r="F3" s="63"/>
      <c r="G3" s="63"/>
      <c r="H3" s="63"/>
      <c r="I3" s="63"/>
      <c r="J3" s="63"/>
      <c r="K3" s="63"/>
      <c r="L3" s="64"/>
      <c r="M3" s="62" t="s">
        <v>105</v>
      </c>
      <c r="N3" s="63"/>
      <c r="O3" s="63"/>
      <c r="P3" s="63"/>
      <c r="Q3" s="63"/>
      <c r="R3" s="63"/>
      <c r="S3" s="63"/>
      <c r="T3" s="63"/>
      <c r="U3" s="63"/>
      <c r="V3" s="64"/>
      <c r="W3" s="62" t="s">
        <v>104</v>
      </c>
      <c r="X3" s="63"/>
      <c r="Y3" s="63"/>
      <c r="Z3" s="63"/>
      <c r="AA3" s="63"/>
      <c r="AB3" s="63"/>
      <c r="AC3" s="63"/>
      <c r="AD3" s="63"/>
      <c r="AE3" s="63"/>
      <c r="AF3" s="64"/>
      <c r="AG3" s="62" t="s">
        <v>105</v>
      </c>
      <c r="AH3" s="63"/>
      <c r="AI3" s="63"/>
      <c r="AJ3" s="63"/>
      <c r="AK3" s="63"/>
      <c r="AL3" s="63"/>
      <c r="AM3" s="63"/>
      <c r="AN3" s="63"/>
      <c r="AO3" s="63"/>
      <c r="AP3" s="64"/>
      <c r="AQ3" s="62" t="s">
        <v>104</v>
      </c>
      <c r="AR3" s="63"/>
      <c r="AS3" s="63"/>
      <c r="AT3" s="63"/>
      <c r="AU3" s="63"/>
      <c r="AV3" s="63"/>
      <c r="AW3" s="63"/>
      <c r="AX3" s="63"/>
      <c r="AY3" s="63"/>
      <c r="AZ3" s="64"/>
      <c r="BA3" s="62" t="s">
        <v>105</v>
      </c>
      <c r="BB3" s="63"/>
      <c r="BC3" s="63"/>
      <c r="BD3" s="63"/>
      <c r="BE3" s="63"/>
      <c r="BF3" s="63"/>
      <c r="BG3" s="63"/>
      <c r="BH3" s="63"/>
      <c r="BI3" s="63"/>
      <c r="BJ3" s="64"/>
      <c r="BK3" s="66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s="7" customFormat="1" ht="18">
      <c r="A4" s="77"/>
      <c r="B4" s="69"/>
      <c r="C4" s="56" t="s">
        <v>33</v>
      </c>
      <c r="D4" s="57"/>
      <c r="E4" s="57"/>
      <c r="F4" s="57"/>
      <c r="G4" s="58"/>
      <c r="H4" s="53" t="s">
        <v>34</v>
      </c>
      <c r="I4" s="54"/>
      <c r="J4" s="54"/>
      <c r="K4" s="54"/>
      <c r="L4" s="55"/>
      <c r="M4" s="56" t="s">
        <v>33</v>
      </c>
      <c r="N4" s="57"/>
      <c r="O4" s="57"/>
      <c r="P4" s="57"/>
      <c r="Q4" s="58"/>
      <c r="R4" s="53" t="s">
        <v>34</v>
      </c>
      <c r="S4" s="54"/>
      <c r="T4" s="54"/>
      <c r="U4" s="54"/>
      <c r="V4" s="55"/>
      <c r="W4" s="56" t="s">
        <v>33</v>
      </c>
      <c r="X4" s="57"/>
      <c r="Y4" s="57"/>
      <c r="Z4" s="57"/>
      <c r="AA4" s="58"/>
      <c r="AB4" s="53" t="s">
        <v>34</v>
      </c>
      <c r="AC4" s="54"/>
      <c r="AD4" s="54"/>
      <c r="AE4" s="54"/>
      <c r="AF4" s="55"/>
      <c r="AG4" s="56" t="s">
        <v>33</v>
      </c>
      <c r="AH4" s="57"/>
      <c r="AI4" s="57"/>
      <c r="AJ4" s="57"/>
      <c r="AK4" s="58"/>
      <c r="AL4" s="53" t="s">
        <v>34</v>
      </c>
      <c r="AM4" s="54"/>
      <c r="AN4" s="54"/>
      <c r="AO4" s="54"/>
      <c r="AP4" s="55"/>
      <c r="AQ4" s="56" t="s">
        <v>33</v>
      </c>
      <c r="AR4" s="57"/>
      <c r="AS4" s="57"/>
      <c r="AT4" s="57"/>
      <c r="AU4" s="58"/>
      <c r="AV4" s="53" t="s">
        <v>34</v>
      </c>
      <c r="AW4" s="54"/>
      <c r="AX4" s="54"/>
      <c r="AY4" s="54"/>
      <c r="AZ4" s="55"/>
      <c r="BA4" s="56" t="s">
        <v>33</v>
      </c>
      <c r="BB4" s="57"/>
      <c r="BC4" s="57"/>
      <c r="BD4" s="57"/>
      <c r="BE4" s="58"/>
      <c r="BF4" s="53" t="s">
        <v>34</v>
      </c>
      <c r="BG4" s="54"/>
      <c r="BH4" s="54"/>
      <c r="BI4" s="54"/>
      <c r="BJ4" s="55"/>
      <c r="BK4" s="66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73" s="5" customFormat="1" ht="15" customHeight="1">
      <c r="A5" s="77"/>
      <c r="B5" s="69"/>
      <c r="C5" s="25">
        <v>1</v>
      </c>
      <c r="D5" s="26">
        <v>2</v>
      </c>
      <c r="E5" s="26">
        <v>3</v>
      </c>
      <c r="F5" s="26">
        <v>4</v>
      </c>
      <c r="G5" s="27">
        <v>5</v>
      </c>
      <c r="H5" s="25">
        <v>1</v>
      </c>
      <c r="I5" s="26">
        <v>2</v>
      </c>
      <c r="J5" s="26">
        <v>3</v>
      </c>
      <c r="K5" s="26">
        <v>4</v>
      </c>
      <c r="L5" s="27">
        <v>5</v>
      </c>
      <c r="M5" s="25">
        <v>1</v>
      </c>
      <c r="N5" s="26">
        <v>2</v>
      </c>
      <c r="O5" s="26">
        <v>3</v>
      </c>
      <c r="P5" s="26">
        <v>4</v>
      </c>
      <c r="Q5" s="27">
        <v>5</v>
      </c>
      <c r="R5" s="25">
        <v>1</v>
      </c>
      <c r="S5" s="26">
        <v>2</v>
      </c>
      <c r="T5" s="26">
        <v>3</v>
      </c>
      <c r="U5" s="26">
        <v>4</v>
      </c>
      <c r="V5" s="27">
        <v>5</v>
      </c>
      <c r="W5" s="25">
        <v>1</v>
      </c>
      <c r="X5" s="26">
        <v>2</v>
      </c>
      <c r="Y5" s="26">
        <v>3</v>
      </c>
      <c r="Z5" s="26">
        <v>4</v>
      </c>
      <c r="AA5" s="27">
        <v>5</v>
      </c>
      <c r="AB5" s="25">
        <v>1</v>
      </c>
      <c r="AC5" s="26">
        <v>2</v>
      </c>
      <c r="AD5" s="26">
        <v>3</v>
      </c>
      <c r="AE5" s="26">
        <v>4</v>
      </c>
      <c r="AF5" s="27">
        <v>5</v>
      </c>
      <c r="AG5" s="25">
        <v>1</v>
      </c>
      <c r="AH5" s="26">
        <v>2</v>
      </c>
      <c r="AI5" s="26">
        <v>3</v>
      </c>
      <c r="AJ5" s="26">
        <v>4</v>
      </c>
      <c r="AK5" s="27">
        <v>5</v>
      </c>
      <c r="AL5" s="25">
        <v>1</v>
      </c>
      <c r="AM5" s="26">
        <v>2</v>
      </c>
      <c r="AN5" s="26">
        <v>3</v>
      </c>
      <c r="AO5" s="26">
        <v>4</v>
      </c>
      <c r="AP5" s="27">
        <v>5</v>
      </c>
      <c r="AQ5" s="25">
        <v>1</v>
      </c>
      <c r="AR5" s="26">
        <v>2</v>
      </c>
      <c r="AS5" s="26">
        <v>3</v>
      </c>
      <c r="AT5" s="26">
        <v>4</v>
      </c>
      <c r="AU5" s="27">
        <v>5</v>
      </c>
      <c r="AV5" s="25">
        <v>1</v>
      </c>
      <c r="AW5" s="26">
        <v>2</v>
      </c>
      <c r="AX5" s="26">
        <v>3</v>
      </c>
      <c r="AY5" s="26">
        <v>4</v>
      </c>
      <c r="AZ5" s="27">
        <v>5</v>
      </c>
      <c r="BA5" s="25">
        <v>1</v>
      </c>
      <c r="BB5" s="26">
        <v>2</v>
      </c>
      <c r="BC5" s="26">
        <v>3</v>
      </c>
      <c r="BD5" s="26">
        <v>4</v>
      </c>
      <c r="BE5" s="27">
        <v>5</v>
      </c>
      <c r="BF5" s="25">
        <v>1</v>
      </c>
      <c r="BG5" s="26">
        <v>2</v>
      </c>
      <c r="BH5" s="26">
        <v>3</v>
      </c>
      <c r="BI5" s="26">
        <v>4</v>
      </c>
      <c r="BJ5" s="27">
        <v>5</v>
      </c>
      <c r="BK5" s="67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63" ht="12.75">
      <c r="A6" s="8" t="s">
        <v>0</v>
      </c>
      <c r="B6" s="29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63" ht="12.75">
      <c r="A7" s="8" t="s">
        <v>59</v>
      </c>
      <c r="B7" s="31" t="s">
        <v>12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63" ht="12.75">
      <c r="A8" s="47"/>
      <c r="B8" s="48" t="s">
        <v>108</v>
      </c>
      <c r="C8" s="49">
        <v>0</v>
      </c>
      <c r="D8" s="49">
        <v>13.713122136967742</v>
      </c>
      <c r="E8" s="49">
        <v>0</v>
      </c>
      <c r="F8" s="49">
        <v>0</v>
      </c>
      <c r="G8" s="49">
        <v>0</v>
      </c>
      <c r="H8" s="49">
        <v>7.1396569973059645</v>
      </c>
      <c r="I8" s="49">
        <v>646.8817202115443</v>
      </c>
      <c r="J8" s="49">
        <v>9.847672087161289</v>
      </c>
      <c r="K8" s="49">
        <v>0</v>
      </c>
      <c r="L8" s="49">
        <v>21.940273645028952</v>
      </c>
      <c r="M8" s="49">
        <v>0</v>
      </c>
      <c r="N8" s="49">
        <v>0.0005142219999999999</v>
      </c>
      <c r="O8" s="49">
        <v>0</v>
      </c>
      <c r="P8" s="49">
        <v>0</v>
      </c>
      <c r="Q8" s="49">
        <v>0</v>
      </c>
      <c r="R8" s="49">
        <v>3.413781001339201</v>
      </c>
      <c r="S8" s="49">
        <v>86.76328983845556</v>
      </c>
      <c r="T8" s="49">
        <v>0</v>
      </c>
      <c r="U8" s="49">
        <v>0</v>
      </c>
      <c r="V8" s="49">
        <v>5.523876471680726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0.014499564388453401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0.000940150361618112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9.528285129704237</v>
      </c>
      <c r="AW8" s="49">
        <v>219.04040319712965</v>
      </c>
      <c r="AX8" s="49">
        <v>0</v>
      </c>
      <c r="AY8" s="49">
        <v>0</v>
      </c>
      <c r="AZ8" s="49">
        <v>38.495645165768664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2.1295540297069797</v>
      </c>
      <c r="BG8" s="49">
        <v>0.5454858432251496</v>
      </c>
      <c r="BH8" s="49">
        <v>0</v>
      </c>
      <c r="BI8" s="49">
        <v>0</v>
      </c>
      <c r="BJ8" s="49">
        <v>3.40372751732811</v>
      </c>
      <c r="BK8" s="50">
        <f>SUM(C8:BJ8)</f>
        <v>1068.3824472090967</v>
      </c>
    </row>
    <row r="9" spans="1:63" ht="12.75">
      <c r="A9" s="47"/>
      <c r="B9" s="48" t="s">
        <v>121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0.08365100106479603</v>
      </c>
      <c r="I9" s="49">
        <v>32.492248901516135</v>
      </c>
      <c r="J9" s="49">
        <v>3.501037274709678</v>
      </c>
      <c r="K9" s="49">
        <v>0</v>
      </c>
      <c r="L9" s="49">
        <v>3.4053523508387107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0.017506529580365273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0.9679117619677419</v>
      </c>
      <c r="AS9" s="49">
        <v>0</v>
      </c>
      <c r="AT9" s="49">
        <v>0</v>
      </c>
      <c r="AU9" s="49">
        <v>0</v>
      </c>
      <c r="AV9" s="49">
        <v>1.90369353685761</v>
      </c>
      <c r="AW9" s="49">
        <v>44.169136902225866</v>
      </c>
      <c r="AX9" s="49">
        <v>0</v>
      </c>
      <c r="AY9" s="49">
        <v>0</v>
      </c>
      <c r="AZ9" s="49">
        <v>4.39034806086702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0.15344554569077754</v>
      </c>
      <c r="BG9" s="49">
        <v>3.068596769997816E-05</v>
      </c>
      <c r="BH9" s="49">
        <v>0</v>
      </c>
      <c r="BI9" s="49">
        <v>0</v>
      </c>
      <c r="BJ9" s="49">
        <v>1.1265887512620119</v>
      </c>
      <c r="BK9" s="50">
        <f>SUM(C9:BJ9)</f>
        <v>92.21095130254841</v>
      </c>
    </row>
    <row r="10" spans="1:63" ht="12.75">
      <c r="A10" s="8"/>
      <c r="B10" s="33" t="s">
        <v>68</v>
      </c>
      <c r="C10" s="34">
        <f aca="true" t="shared" si="0" ref="C10:AH10">SUM(C8:C9)</f>
        <v>0</v>
      </c>
      <c r="D10" s="34">
        <f t="shared" si="0"/>
        <v>13.713122136967742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si="0"/>
        <v>7.22330799837076</v>
      </c>
      <c r="I10" s="34">
        <f t="shared" si="0"/>
        <v>679.3739691130605</v>
      </c>
      <c r="J10" s="34">
        <f t="shared" si="0"/>
        <v>13.348709361870966</v>
      </c>
      <c r="K10" s="34">
        <f t="shared" si="0"/>
        <v>0</v>
      </c>
      <c r="L10" s="34">
        <f t="shared" si="0"/>
        <v>25.345625995867664</v>
      </c>
      <c r="M10" s="34">
        <f t="shared" si="0"/>
        <v>0</v>
      </c>
      <c r="N10" s="34">
        <f t="shared" si="0"/>
        <v>0.0005142219999999999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3.4312875309195663</v>
      </c>
      <c r="S10" s="34">
        <f t="shared" si="0"/>
        <v>86.76328983845556</v>
      </c>
      <c r="T10" s="34">
        <f t="shared" si="0"/>
        <v>0</v>
      </c>
      <c r="U10" s="34">
        <f t="shared" si="0"/>
        <v>0</v>
      </c>
      <c r="V10" s="34">
        <f t="shared" si="0"/>
        <v>5.523876471680726</v>
      </c>
      <c r="W10" s="34">
        <f t="shared" si="0"/>
        <v>0</v>
      </c>
      <c r="X10" s="34">
        <f t="shared" si="0"/>
        <v>0</v>
      </c>
      <c r="Y10" s="34">
        <f t="shared" si="0"/>
        <v>0</v>
      </c>
      <c r="Z10" s="34">
        <f t="shared" si="0"/>
        <v>0</v>
      </c>
      <c r="AA10" s="34">
        <f t="shared" si="0"/>
        <v>0</v>
      </c>
      <c r="AB10" s="34">
        <f t="shared" si="0"/>
        <v>0.014499564388453401</v>
      </c>
      <c r="AC10" s="34">
        <f t="shared" si="0"/>
        <v>0</v>
      </c>
      <c r="AD10" s="34">
        <f t="shared" si="0"/>
        <v>0</v>
      </c>
      <c r="AE10" s="34">
        <f t="shared" si="0"/>
        <v>0</v>
      </c>
      <c r="AF10" s="34">
        <f t="shared" si="0"/>
        <v>0</v>
      </c>
      <c r="AG10" s="34">
        <f t="shared" si="0"/>
        <v>0</v>
      </c>
      <c r="AH10" s="34">
        <f t="shared" si="0"/>
        <v>0</v>
      </c>
      <c r="AI10" s="34">
        <f aca="true" t="shared" si="1" ref="AI10:BJ10">SUM(AI8:AI9)</f>
        <v>0</v>
      </c>
      <c r="AJ10" s="34">
        <f t="shared" si="1"/>
        <v>0</v>
      </c>
      <c r="AK10" s="34">
        <f t="shared" si="1"/>
        <v>0</v>
      </c>
      <c r="AL10" s="34">
        <f t="shared" si="1"/>
        <v>0.000940150361618112</v>
      </c>
      <c r="AM10" s="34">
        <f t="shared" si="1"/>
        <v>0</v>
      </c>
      <c r="AN10" s="34">
        <f t="shared" si="1"/>
        <v>0</v>
      </c>
      <c r="AO10" s="34">
        <f t="shared" si="1"/>
        <v>0</v>
      </c>
      <c r="AP10" s="34">
        <f t="shared" si="1"/>
        <v>0</v>
      </c>
      <c r="AQ10" s="34">
        <f t="shared" si="1"/>
        <v>0</v>
      </c>
      <c r="AR10" s="34">
        <f t="shared" si="1"/>
        <v>0.9679117619677419</v>
      </c>
      <c r="AS10" s="34">
        <f t="shared" si="1"/>
        <v>0</v>
      </c>
      <c r="AT10" s="34">
        <f t="shared" si="1"/>
        <v>0</v>
      </c>
      <c r="AU10" s="34">
        <f t="shared" si="1"/>
        <v>0</v>
      </c>
      <c r="AV10" s="34">
        <f t="shared" si="1"/>
        <v>11.431978666561847</v>
      </c>
      <c r="AW10" s="34">
        <f t="shared" si="1"/>
        <v>263.20954009935554</v>
      </c>
      <c r="AX10" s="34">
        <f t="shared" si="1"/>
        <v>0</v>
      </c>
      <c r="AY10" s="34">
        <f t="shared" si="1"/>
        <v>0</v>
      </c>
      <c r="AZ10" s="34">
        <f t="shared" si="1"/>
        <v>42.885993226635684</v>
      </c>
      <c r="BA10" s="34">
        <f t="shared" si="1"/>
        <v>0</v>
      </c>
      <c r="BB10" s="34">
        <f t="shared" si="1"/>
        <v>0</v>
      </c>
      <c r="BC10" s="34">
        <f t="shared" si="1"/>
        <v>0</v>
      </c>
      <c r="BD10" s="34">
        <f t="shared" si="1"/>
        <v>0</v>
      </c>
      <c r="BE10" s="34">
        <f t="shared" si="1"/>
        <v>0</v>
      </c>
      <c r="BF10" s="34">
        <f t="shared" si="1"/>
        <v>2.282999575397757</v>
      </c>
      <c r="BG10" s="34">
        <f t="shared" si="1"/>
        <v>0.5455165291928495</v>
      </c>
      <c r="BH10" s="34">
        <f t="shared" si="1"/>
        <v>0</v>
      </c>
      <c r="BI10" s="34">
        <f t="shared" si="1"/>
        <v>0</v>
      </c>
      <c r="BJ10" s="34">
        <f t="shared" si="1"/>
        <v>4.530316268590122</v>
      </c>
      <c r="BK10" s="34">
        <f>SUM(C10:BJ10)</f>
        <v>1160.593398511645</v>
      </c>
    </row>
    <row r="11" spans="1:63" ht="12.75">
      <c r="A11" s="8" t="s">
        <v>60</v>
      </c>
      <c r="B11" s="31" t="s">
        <v>3</v>
      </c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2"/>
    </row>
    <row r="12" spans="1:63" ht="12.75">
      <c r="A12" s="8"/>
      <c r="B12" s="51"/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f>SUM(C12:BJ12)</f>
        <v>0</v>
      </c>
    </row>
    <row r="13" spans="1:63" ht="12.75">
      <c r="A13" s="8"/>
      <c r="B13" s="33" t="s">
        <v>69</v>
      </c>
      <c r="C13" s="34">
        <f>C12</f>
        <v>0</v>
      </c>
      <c r="D13" s="34">
        <f aca="true" t="shared" si="2" ref="D13:BJ13">D12</f>
        <v>0</v>
      </c>
      <c r="E13" s="34">
        <f t="shared" si="2"/>
        <v>0</v>
      </c>
      <c r="F13" s="34">
        <f t="shared" si="2"/>
        <v>0</v>
      </c>
      <c r="G13" s="34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>
        <f t="shared" si="2"/>
        <v>0</v>
      </c>
      <c r="L13" s="34">
        <f t="shared" si="2"/>
        <v>0</v>
      </c>
      <c r="M13" s="34">
        <f t="shared" si="2"/>
        <v>0</v>
      </c>
      <c r="N13" s="34">
        <f t="shared" si="2"/>
        <v>0</v>
      </c>
      <c r="O13" s="34">
        <f t="shared" si="2"/>
        <v>0</v>
      </c>
      <c r="P13" s="34">
        <f t="shared" si="2"/>
        <v>0</v>
      </c>
      <c r="Q13" s="34">
        <f t="shared" si="2"/>
        <v>0</v>
      </c>
      <c r="R13" s="34">
        <f t="shared" si="2"/>
        <v>0</v>
      </c>
      <c r="S13" s="34">
        <f t="shared" si="2"/>
        <v>0</v>
      </c>
      <c r="T13" s="34">
        <f t="shared" si="2"/>
        <v>0</v>
      </c>
      <c r="U13" s="34">
        <f t="shared" si="2"/>
        <v>0</v>
      </c>
      <c r="V13" s="34">
        <f t="shared" si="2"/>
        <v>0</v>
      </c>
      <c r="W13" s="34">
        <f t="shared" si="2"/>
        <v>0</v>
      </c>
      <c r="X13" s="34">
        <f t="shared" si="2"/>
        <v>0</v>
      </c>
      <c r="Y13" s="34">
        <f t="shared" si="2"/>
        <v>0</v>
      </c>
      <c r="Z13" s="34">
        <f t="shared" si="2"/>
        <v>0</v>
      </c>
      <c r="AA13" s="34">
        <f t="shared" si="2"/>
        <v>0</v>
      </c>
      <c r="AB13" s="34">
        <f t="shared" si="2"/>
        <v>0</v>
      </c>
      <c r="AC13" s="34">
        <f t="shared" si="2"/>
        <v>0</v>
      </c>
      <c r="AD13" s="34">
        <f t="shared" si="2"/>
        <v>0</v>
      </c>
      <c r="AE13" s="34">
        <f t="shared" si="2"/>
        <v>0</v>
      </c>
      <c r="AF13" s="34">
        <f t="shared" si="2"/>
        <v>0</v>
      </c>
      <c r="AG13" s="34">
        <f t="shared" si="2"/>
        <v>0</v>
      </c>
      <c r="AH13" s="34">
        <f t="shared" si="2"/>
        <v>0</v>
      </c>
      <c r="AI13" s="34">
        <f t="shared" si="2"/>
        <v>0</v>
      </c>
      <c r="AJ13" s="34">
        <f t="shared" si="2"/>
        <v>0</v>
      </c>
      <c r="AK13" s="34">
        <f t="shared" si="2"/>
        <v>0</v>
      </c>
      <c r="AL13" s="34">
        <f t="shared" si="2"/>
        <v>0</v>
      </c>
      <c r="AM13" s="34">
        <f t="shared" si="2"/>
        <v>0</v>
      </c>
      <c r="AN13" s="34">
        <f t="shared" si="2"/>
        <v>0</v>
      </c>
      <c r="AO13" s="34">
        <f t="shared" si="2"/>
        <v>0</v>
      </c>
      <c r="AP13" s="34">
        <f t="shared" si="2"/>
        <v>0</v>
      </c>
      <c r="AQ13" s="34">
        <f t="shared" si="2"/>
        <v>0</v>
      </c>
      <c r="AR13" s="34">
        <f t="shared" si="2"/>
        <v>0</v>
      </c>
      <c r="AS13" s="34">
        <f t="shared" si="2"/>
        <v>0</v>
      </c>
      <c r="AT13" s="34">
        <f t="shared" si="2"/>
        <v>0</v>
      </c>
      <c r="AU13" s="34">
        <f t="shared" si="2"/>
        <v>0</v>
      </c>
      <c r="AV13" s="34">
        <f t="shared" si="2"/>
        <v>0</v>
      </c>
      <c r="AW13" s="34">
        <f t="shared" si="2"/>
        <v>0</v>
      </c>
      <c r="AX13" s="34">
        <f t="shared" si="2"/>
        <v>0</v>
      </c>
      <c r="AY13" s="34">
        <f t="shared" si="2"/>
        <v>0</v>
      </c>
      <c r="AZ13" s="34">
        <f t="shared" si="2"/>
        <v>0</v>
      </c>
      <c r="BA13" s="34">
        <f t="shared" si="2"/>
        <v>0</v>
      </c>
      <c r="BB13" s="34">
        <f t="shared" si="2"/>
        <v>0</v>
      </c>
      <c r="BC13" s="34">
        <f t="shared" si="2"/>
        <v>0</v>
      </c>
      <c r="BD13" s="34">
        <f t="shared" si="2"/>
        <v>0</v>
      </c>
      <c r="BE13" s="34">
        <f t="shared" si="2"/>
        <v>0</v>
      </c>
      <c r="BF13" s="34">
        <f t="shared" si="2"/>
        <v>0</v>
      </c>
      <c r="BG13" s="34">
        <f t="shared" si="2"/>
        <v>0</v>
      </c>
      <c r="BH13" s="34">
        <f t="shared" si="2"/>
        <v>0</v>
      </c>
      <c r="BI13" s="34">
        <f t="shared" si="2"/>
        <v>0</v>
      </c>
      <c r="BJ13" s="34">
        <f t="shared" si="2"/>
        <v>0</v>
      </c>
      <c r="BK13" s="35">
        <f>SUM(C13:BJ13)</f>
        <v>0</v>
      </c>
    </row>
    <row r="14" spans="1:63" ht="12.75">
      <c r="A14" s="8" t="s">
        <v>61</v>
      </c>
      <c r="B14" s="31" t="s">
        <v>10</v>
      </c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2"/>
    </row>
    <row r="15" spans="1:63" ht="12.75">
      <c r="A15" s="8"/>
      <c r="B15" s="33" t="s">
        <v>84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2">
        <f>SUM(C15:BJ15)</f>
        <v>0</v>
      </c>
    </row>
    <row r="16" spans="1:63" ht="12.75">
      <c r="A16" s="8"/>
      <c r="B16" s="33" t="s">
        <v>76</v>
      </c>
      <c r="C16" s="34">
        <f aca="true" t="shared" si="3" ref="C16:AH16">SUM(C15:C15)</f>
        <v>0</v>
      </c>
      <c r="D16" s="34">
        <f t="shared" si="3"/>
        <v>0</v>
      </c>
      <c r="E16" s="34">
        <f t="shared" si="3"/>
        <v>0</v>
      </c>
      <c r="F16" s="34">
        <f t="shared" si="3"/>
        <v>0</v>
      </c>
      <c r="G16" s="34">
        <f t="shared" si="3"/>
        <v>0</v>
      </c>
      <c r="H16" s="34">
        <f t="shared" si="3"/>
        <v>0</v>
      </c>
      <c r="I16" s="34">
        <f t="shared" si="3"/>
        <v>0</v>
      </c>
      <c r="J16" s="34">
        <f t="shared" si="3"/>
        <v>0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 t="shared" si="3"/>
        <v>0</v>
      </c>
      <c r="O16" s="34">
        <f t="shared" si="3"/>
        <v>0</v>
      </c>
      <c r="P16" s="34">
        <f t="shared" si="3"/>
        <v>0</v>
      </c>
      <c r="Q16" s="34">
        <f t="shared" si="3"/>
        <v>0</v>
      </c>
      <c r="R16" s="34">
        <f t="shared" si="3"/>
        <v>0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34">
        <f t="shared" si="3"/>
        <v>0</v>
      </c>
      <c r="W16" s="34">
        <f t="shared" si="3"/>
        <v>0</v>
      </c>
      <c r="X16" s="34">
        <f t="shared" si="3"/>
        <v>0</v>
      </c>
      <c r="Y16" s="34">
        <f t="shared" si="3"/>
        <v>0</v>
      </c>
      <c r="Z16" s="34">
        <f t="shared" si="3"/>
        <v>0</v>
      </c>
      <c r="AA16" s="34">
        <f t="shared" si="3"/>
        <v>0</v>
      </c>
      <c r="AB16" s="34">
        <f t="shared" si="3"/>
        <v>0</v>
      </c>
      <c r="AC16" s="34">
        <f t="shared" si="3"/>
        <v>0</v>
      </c>
      <c r="AD16" s="34">
        <f t="shared" si="3"/>
        <v>0</v>
      </c>
      <c r="AE16" s="34">
        <f t="shared" si="3"/>
        <v>0</v>
      </c>
      <c r="AF16" s="34">
        <f t="shared" si="3"/>
        <v>0</v>
      </c>
      <c r="AG16" s="34">
        <f t="shared" si="3"/>
        <v>0</v>
      </c>
      <c r="AH16" s="34">
        <f t="shared" si="3"/>
        <v>0</v>
      </c>
      <c r="AI16" s="34">
        <f aca="true" t="shared" si="4" ref="AI16:BJ16">SUM(AI15:AI15)</f>
        <v>0</v>
      </c>
      <c r="AJ16" s="34">
        <f t="shared" si="4"/>
        <v>0</v>
      </c>
      <c r="AK16" s="34">
        <f t="shared" si="4"/>
        <v>0</v>
      </c>
      <c r="AL16" s="34">
        <f t="shared" si="4"/>
        <v>0</v>
      </c>
      <c r="AM16" s="34">
        <f t="shared" si="4"/>
        <v>0</v>
      </c>
      <c r="AN16" s="34">
        <f t="shared" si="4"/>
        <v>0</v>
      </c>
      <c r="AO16" s="34">
        <f t="shared" si="4"/>
        <v>0</v>
      </c>
      <c r="AP16" s="34">
        <f t="shared" si="4"/>
        <v>0</v>
      </c>
      <c r="AQ16" s="34">
        <f t="shared" si="4"/>
        <v>0</v>
      </c>
      <c r="AR16" s="34">
        <f t="shared" si="4"/>
        <v>0</v>
      </c>
      <c r="AS16" s="34">
        <f t="shared" si="4"/>
        <v>0</v>
      </c>
      <c r="AT16" s="34">
        <f t="shared" si="4"/>
        <v>0</v>
      </c>
      <c r="AU16" s="34">
        <f t="shared" si="4"/>
        <v>0</v>
      </c>
      <c r="AV16" s="34">
        <f t="shared" si="4"/>
        <v>0</v>
      </c>
      <c r="AW16" s="34">
        <f t="shared" si="4"/>
        <v>0</v>
      </c>
      <c r="AX16" s="34">
        <f t="shared" si="4"/>
        <v>0</v>
      </c>
      <c r="AY16" s="34">
        <f t="shared" si="4"/>
        <v>0</v>
      </c>
      <c r="AZ16" s="34">
        <f t="shared" si="4"/>
        <v>0</v>
      </c>
      <c r="BA16" s="34">
        <f t="shared" si="4"/>
        <v>0</v>
      </c>
      <c r="BB16" s="34">
        <f t="shared" si="4"/>
        <v>0</v>
      </c>
      <c r="BC16" s="34">
        <f t="shared" si="4"/>
        <v>0</v>
      </c>
      <c r="BD16" s="34">
        <f t="shared" si="4"/>
        <v>0</v>
      </c>
      <c r="BE16" s="34">
        <f t="shared" si="4"/>
        <v>0</v>
      </c>
      <c r="BF16" s="34">
        <f t="shared" si="4"/>
        <v>0</v>
      </c>
      <c r="BG16" s="34">
        <f t="shared" si="4"/>
        <v>0</v>
      </c>
      <c r="BH16" s="34">
        <f t="shared" si="4"/>
        <v>0</v>
      </c>
      <c r="BI16" s="34">
        <f t="shared" si="4"/>
        <v>0</v>
      </c>
      <c r="BJ16" s="34">
        <f t="shared" si="4"/>
        <v>0</v>
      </c>
      <c r="BK16" s="34">
        <f>SUM(C16:BJ16)</f>
        <v>0</v>
      </c>
    </row>
    <row r="17" spans="1:63" ht="12.75">
      <c r="A17" s="8" t="s">
        <v>62</v>
      </c>
      <c r="B17" s="31" t="s">
        <v>13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2"/>
    </row>
    <row r="18" spans="1:63" ht="12.75">
      <c r="A18" s="8"/>
      <c r="B18" s="33" t="s">
        <v>84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2">
        <f>SUM(C18:BJ18)</f>
        <v>0</v>
      </c>
    </row>
    <row r="19" spans="1:63" ht="12.75">
      <c r="A19" s="8"/>
      <c r="B19" s="33" t="s">
        <v>75</v>
      </c>
      <c r="C19" s="34">
        <f>SUM(C18)</f>
        <v>0</v>
      </c>
      <c r="D19" s="34">
        <f aca="true" t="shared" si="5" ref="D19:BJ19">SUM(D18)</f>
        <v>0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  <c r="J19" s="34">
        <f t="shared" si="5"/>
        <v>0</v>
      </c>
      <c r="K19" s="34">
        <f t="shared" si="5"/>
        <v>0</v>
      </c>
      <c r="L19" s="34">
        <f t="shared" si="5"/>
        <v>0</v>
      </c>
      <c r="M19" s="34">
        <f t="shared" si="5"/>
        <v>0</v>
      </c>
      <c r="N19" s="34">
        <f t="shared" si="5"/>
        <v>0</v>
      </c>
      <c r="O19" s="34">
        <f t="shared" si="5"/>
        <v>0</v>
      </c>
      <c r="P19" s="34">
        <f t="shared" si="5"/>
        <v>0</v>
      </c>
      <c r="Q19" s="34">
        <f t="shared" si="5"/>
        <v>0</v>
      </c>
      <c r="R19" s="34">
        <f t="shared" si="5"/>
        <v>0</v>
      </c>
      <c r="S19" s="34">
        <f t="shared" si="5"/>
        <v>0</v>
      </c>
      <c r="T19" s="34">
        <f t="shared" si="5"/>
        <v>0</v>
      </c>
      <c r="U19" s="34">
        <f t="shared" si="5"/>
        <v>0</v>
      </c>
      <c r="V19" s="34">
        <f t="shared" si="5"/>
        <v>0</v>
      </c>
      <c r="W19" s="34">
        <f t="shared" si="5"/>
        <v>0</v>
      </c>
      <c r="X19" s="34">
        <f t="shared" si="5"/>
        <v>0</v>
      </c>
      <c r="Y19" s="34">
        <f t="shared" si="5"/>
        <v>0</v>
      </c>
      <c r="Z19" s="34">
        <f t="shared" si="5"/>
        <v>0</v>
      </c>
      <c r="AA19" s="34">
        <f t="shared" si="5"/>
        <v>0</v>
      </c>
      <c r="AB19" s="34">
        <f t="shared" si="5"/>
        <v>0</v>
      </c>
      <c r="AC19" s="34">
        <f t="shared" si="5"/>
        <v>0</v>
      </c>
      <c r="AD19" s="34">
        <f t="shared" si="5"/>
        <v>0</v>
      </c>
      <c r="AE19" s="34">
        <f t="shared" si="5"/>
        <v>0</v>
      </c>
      <c r="AF19" s="34">
        <f t="shared" si="5"/>
        <v>0</v>
      </c>
      <c r="AG19" s="34">
        <f t="shared" si="5"/>
        <v>0</v>
      </c>
      <c r="AH19" s="34">
        <f t="shared" si="5"/>
        <v>0</v>
      </c>
      <c r="AI19" s="34">
        <f t="shared" si="5"/>
        <v>0</v>
      </c>
      <c r="AJ19" s="34">
        <f t="shared" si="5"/>
        <v>0</v>
      </c>
      <c r="AK19" s="34">
        <f t="shared" si="5"/>
        <v>0</v>
      </c>
      <c r="AL19" s="34">
        <f t="shared" si="5"/>
        <v>0</v>
      </c>
      <c r="AM19" s="34">
        <f t="shared" si="5"/>
        <v>0</v>
      </c>
      <c r="AN19" s="34">
        <f t="shared" si="5"/>
        <v>0</v>
      </c>
      <c r="AO19" s="34">
        <f t="shared" si="5"/>
        <v>0</v>
      </c>
      <c r="AP19" s="34">
        <f t="shared" si="5"/>
        <v>0</v>
      </c>
      <c r="AQ19" s="34">
        <f t="shared" si="5"/>
        <v>0</v>
      </c>
      <c r="AR19" s="34">
        <f t="shared" si="5"/>
        <v>0</v>
      </c>
      <c r="AS19" s="34">
        <f t="shared" si="5"/>
        <v>0</v>
      </c>
      <c r="AT19" s="34">
        <f t="shared" si="5"/>
        <v>0</v>
      </c>
      <c r="AU19" s="34">
        <f t="shared" si="5"/>
        <v>0</v>
      </c>
      <c r="AV19" s="34">
        <f t="shared" si="5"/>
        <v>0</v>
      </c>
      <c r="AW19" s="34">
        <f t="shared" si="5"/>
        <v>0</v>
      </c>
      <c r="AX19" s="34">
        <f t="shared" si="5"/>
        <v>0</v>
      </c>
      <c r="AY19" s="34">
        <f t="shared" si="5"/>
        <v>0</v>
      </c>
      <c r="AZ19" s="34">
        <f t="shared" si="5"/>
        <v>0</v>
      </c>
      <c r="BA19" s="34">
        <f t="shared" si="5"/>
        <v>0</v>
      </c>
      <c r="BB19" s="34">
        <f t="shared" si="5"/>
        <v>0</v>
      </c>
      <c r="BC19" s="34">
        <f t="shared" si="5"/>
        <v>0</v>
      </c>
      <c r="BD19" s="34">
        <f t="shared" si="5"/>
        <v>0</v>
      </c>
      <c r="BE19" s="34">
        <f t="shared" si="5"/>
        <v>0</v>
      </c>
      <c r="BF19" s="34">
        <f t="shared" si="5"/>
        <v>0</v>
      </c>
      <c r="BG19" s="34">
        <f t="shared" si="5"/>
        <v>0</v>
      </c>
      <c r="BH19" s="34">
        <f t="shared" si="5"/>
        <v>0</v>
      </c>
      <c r="BI19" s="34">
        <f t="shared" si="5"/>
        <v>0</v>
      </c>
      <c r="BJ19" s="34">
        <f t="shared" si="5"/>
        <v>0</v>
      </c>
      <c r="BK19" s="34">
        <f>SUM(C19:BJ19)</f>
        <v>0</v>
      </c>
    </row>
    <row r="20" spans="1:63" ht="12.75">
      <c r="A20" s="8" t="s">
        <v>64</v>
      </c>
      <c r="B20" s="33" t="s">
        <v>80</v>
      </c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2"/>
    </row>
    <row r="21" spans="1:63" ht="12.75">
      <c r="A21" s="8"/>
      <c r="B21" s="33" t="s">
        <v>84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2">
        <f>SUM(C21:BJ21)</f>
        <v>0</v>
      </c>
    </row>
    <row r="22" spans="1:63" ht="12.75">
      <c r="A22" s="8"/>
      <c r="B22" s="33" t="s">
        <v>74</v>
      </c>
      <c r="C22" s="34">
        <f>SUM(C21)</f>
        <v>0</v>
      </c>
      <c r="D22" s="34">
        <f aca="true" t="shared" si="6" ref="D22:BJ22">SUM(D21)</f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  <c r="I22" s="34">
        <f t="shared" si="6"/>
        <v>0</v>
      </c>
      <c r="J22" s="34">
        <f t="shared" si="6"/>
        <v>0</v>
      </c>
      <c r="K22" s="34">
        <f t="shared" si="6"/>
        <v>0</v>
      </c>
      <c r="L22" s="34">
        <f t="shared" si="6"/>
        <v>0</v>
      </c>
      <c r="M22" s="34">
        <f t="shared" si="6"/>
        <v>0</v>
      </c>
      <c r="N22" s="34">
        <f t="shared" si="6"/>
        <v>0</v>
      </c>
      <c r="O22" s="34">
        <f t="shared" si="6"/>
        <v>0</v>
      </c>
      <c r="P22" s="34">
        <f t="shared" si="6"/>
        <v>0</v>
      </c>
      <c r="Q22" s="34">
        <f t="shared" si="6"/>
        <v>0</v>
      </c>
      <c r="R22" s="34">
        <f t="shared" si="6"/>
        <v>0</v>
      </c>
      <c r="S22" s="34">
        <f t="shared" si="6"/>
        <v>0</v>
      </c>
      <c r="T22" s="34">
        <f t="shared" si="6"/>
        <v>0</v>
      </c>
      <c r="U22" s="34">
        <f t="shared" si="6"/>
        <v>0</v>
      </c>
      <c r="V22" s="34">
        <f t="shared" si="6"/>
        <v>0</v>
      </c>
      <c r="W22" s="34">
        <f t="shared" si="6"/>
        <v>0</v>
      </c>
      <c r="X22" s="34">
        <f t="shared" si="6"/>
        <v>0</v>
      </c>
      <c r="Y22" s="34">
        <f t="shared" si="6"/>
        <v>0</v>
      </c>
      <c r="Z22" s="34">
        <f t="shared" si="6"/>
        <v>0</v>
      </c>
      <c r="AA22" s="34">
        <f t="shared" si="6"/>
        <v>0</v>
      </c>
      <c r="AB22" s="34">
        <f t="shared" si="6"/>
        <v>0</v>
      </c>
      <c r="AC22" s="34">
        <f t="shared" si="6"/>
        <v>0</v>
      </c>
      <c r="AD22" s="34">
        <f t="shared" si="6"/>
        <v>0</v>
      </c>
      <c r="AE22" s="34">
        <f t="shared" si="6"/>
        <v>0</v>
      </c>
      <c r="AF22" s="34">
        <f t="shared" si="6"/>
        <v>0</v>
      </c>
      <c r="AG22" s="34">
        <f t="shared" si="6"/>
        <v>0</v>
      </c>
      <c r="AH22" s="34">
        <f t="shared" si="6"/>
        <v>0</v>
      </c>
      <c r="AI22" s="34">
        <f t="shared" si="6"/>
        <v>0</v>
      </c>
      <c r="AJ22" s="34">
        <f t="shared" si="6"/>
        <v>0</v>
      </c>
      <c r="AK22" s="34">
        <f t="shared" si="6"/>
        <v>0</v>
      </c>
      <c r="AL22" s="34">
        <f t="shared" si="6"/>
        <v>0</v>
      </c>
      <c r="AM22" s="34">
        <f t="shared" si="6"/>
        <v>0</v>
      </c>
      <c r="AN22" s="34">
        <f t="shared" si="6"/>
        <v>0</v>
      </c>
      <c r="AO22" s="34">
        <f t="shared" si="6"/>
        <v>0</v>
      </c>
      <c r="AP22" s="34">
        <f t="shared" si="6"/>
        <v>0</v>
      </c>
      <c r="AQ22" s="34">
        <f t="shared" si="6"/>
        <v>0</v>
      </c>
      <c r="AR22" s="34">
        <f t="shared" si="6"/>
        <v>0</v>
      </c>
      <c r="AS22" s="34">
        <f t="shared" si="6"/>
        <v>0</v>
      </c>
      <c r="AT22" s="34">
        <f t="shared" si="6"/>
        <v>0</v>
      </c>
      <c r="AU22" s="34">
        <f t="shared" si="6"/>
        <v>0</v>
      </c>
      <c r="AV22" s="34">
        <f t="shared" si="6"/>
        <v>0</v>
      </c>
      <c r="AW22" s="34">
        <f t="shared" si="6"/>
        <v>0</v>
      </c>
      <c r="AX22" s="34">
        <f t="shared" si="6"/>
        <v>0</v>
      </c>
      <c r="AY22" s="34">
        <f t="shared" si="6"/>
        <v>0</v>
      </c>
      <c r="AZ22" s="34">
        <f t="shared" si="6"/>
        <v>0</v>
      </c>
      <c r="BA22" s="34">
        <f t="shared" si="6"/>
        <v>0</v>
      </c>
      <c r="BB22" s="34">
        <f t="shared" si="6"/>
        <v>0</v>
      </c>
      <c r="BC22" s="34">
        <f t="shared" si="6"/>
        <v>0</v>
      </c>
      <c r="BD22" s="34">
        <f t="shared" si="6"/>
        <v>0</v>
      </c>
      <c r="BE22" s="34">
        <f t="shared" si="6"/>
        <v>0</v>
      </c>
      <c r="BF22" s="34">
        <f t="shared" si="6"/>
        <v>0</v>
      </c>
      <c r="BG22" s="34">
        <f t="shared" si="6"/>
        <v>0</v>
      </c>
      <c r="BH22" s="34">
        <f t="shared" si="6"/>
        <v>0</v>
      </c>
      <c r="BI22" s="34">
        <f t="shared" si="6"/>
        <v>0</v>
      </c>
      <c r="BJ22" s="34">
        <f t="shared" si="6"/>
        <v>0</v>
      </c>
      <c r="BK22" s="34">
        <f>SUM(C22:BJ22)</f>
        <v>0</v>
      </c>
    </row>
    <row r="23" spans="1:63" ht="12.75">
      <c r="A23" s="8" t="s">
        <v>65</v>
      </c>
      <c r="B23" s="31" t="s">
        <v>14</v>
      </c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2"/>
    </row>
    <row r="24" spans="1:73" s="21" customFormat="1" ht="12.75">
      <c r="A24" s="20"/>
      <c r="B24" s="52" t="s">
        <v>110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0.3927860409299855</v>
      </c>
      <c r="I24" s="49">
        <v>8.610833996258064</v>
      </c>
      <c r="J24" s="49">
        <v>0</v>
      </c>
      <c r="K24" s="49">
        <v>0</v>
      </c>
      <c r="L24" s="49">
        <v>0.2530177180000006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0.06681144687646604</v>
      </c>
      <c r="S24" s="49">
        <v>0</v>
      </c>
      <c r="T24" s="49">
        <v>0</v>
      </c>
      <c r="U24" s="49">
        <v>0</v>
      </c>
      <c r="V24" s="49">
        <v>0.006710525612902669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0.028105888903204135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4.220362382761108</v>
      </c>
      <c r="AW24" s="49">
        <v>0.6219777701935482</v>
      </c>
      <c r="AX24" s="49">
        <v>0</v>
      </c>
      <c r="AY24" s="49">
        <v>0</v>
      </c>
      <c r="AZ24" s="49">
        <v>15.387779442226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0.39656772140018226</v>
      </c>
      <c r="BG24" s="49">
        <v>3.0000000000000012E-09</v>
      </c>
      <c r="BH24" s="49">
        <v>0</v>
      </c>
      <c r="BI24" s="49">
        <v>0</v>
      </c>
      <c r="BJ24" s="49">
        <v>0.8844677569675705</v>
      </c>
      <c r="BK24" s="50">
        <f aca="true" t="shared" si="7" ref="BK24:BK31">SUM(C24:BJ24)</f>
        <v>30.86942069312903</v>
      </c>
      <c r="BL24" s="37"/>
      <c r="BM24" s="37"/>
      <c r="BN24" s="37"/>
      <c r="BO24" s="37"/>
      <c r="BP24" s="37"/>
      <c r="BQ24" s="37"/>
      <c r="BR24" s="37"/>
      <c r="BS24" s="37"/>
      <c r="BT24" s="37"/>
      <c r="BU24" s="37"/>
    </row>
    <row r="25" spans="1:73" s="21" customFormat="1" ht="12.75">
      <c r="A25" s="20"/>
      <c r="B25" s="52" t="s">
        <v>109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1.8775740502951423</v>
      </c>
      <c r="I25" s="49">
        <v>1.0944462529352872</v>
      </c>
      <c r="J25" s="49">
        <v>0</v>
      </c>
      <c r="K25" s="49">
        <v>0</v>
      </c>
      <c r="L25" s="49">
        <v>2.064557231657094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1.1672717112209867</v>
      </c>
      <c r="S25" s="49">
        <v>0.01853080461310045</v>
      </c>
      <c r="T25" s="49">
        <v>0</v>
      </c>
      <c r="U25" s="49">
        <v>0</v>
      </c>
      <c r="V25" s="49">
        <v>0.3657973089235512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3.1402018614227787</v>
      </c>
      <c r="AC25" s="49">
        <v>6.939552061243379</v>
      </c>
      <c r="AD25" s="49">
        <v>0</v>
      </c>
      <c r="AE25" s="49">
        <v>0</v>
      </c>
      <c r="AF25" s="49">
        <v>11.01957113724082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9.902557738308694</v>
      </c>
      <c r="AM25" s="49">
        <v>11.190124948092304</v>
      </c>
      <c r="AN25" s="49">
        <v>0</v>
      </c>
      <c r="AO25" s="49">
        <v>0</v>
      </c>
      <c r="AP25" s="49">
        <v>20.18457684504961</v>
      </c>
      <c r="AQ25" s="49">
        <v>0</v>
      </c>
      <c r="AR25" s="49">
        <v>6.451322580645162E-06</v>
      </c>
      <c r="AS25" s="49">
        <v>0</v>
      </c>
      <c r="AT25" s="49">
        <v>0</v>
      </c>
      <c r="AU25" s="49">
        <v>0</v>
      </c>
      <c r="AV25" s="49">
        <v>17.224566255168547</v>
      </c>
      <c r="AW25" s="49">
        <v>119.25276582114653</v>
      </c>
      <c r="AX25" s="49">
        <v>0</v>
      </c>
      <c r="AY25" s="49">
        <v>0</v>
      </c>
      <c r="AZ25" s="49">
        <v>74.0015924062294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47.07864112245481</v>
      </c>
      <c r="BG25" s="49">
        <v>43.962555412259746</v>
      </c>
      <c r="BH25" s="49">
        <v>0</v>
      </c>
      <c r="BI25" s="49">
        <v>0</v>
      </c>
      <c r="BJ25" s="49">
        <v>84.589265857835</v>
      </c>
      <c r="BK25" s="50">
        <f t="shared" si="7"/>
        <v>455.0741552774194</v>
      </c>
      <c r="BL25" s="37"/>
      <c r="BM25" s="37"/>
      <c r="BN25" s="37"/>
      <c r="BO25" s="37"/>
      <c r="BP25" s="37"/>
      <c r="BQ25" s="37"/>
      <c r="BR25" s="37"/>
      <c r="BS25" s="37"/>
      <c r="BT25" s="37"/>
      <c r="BU25" s="37"/>
    </row>
    <row r="26" spans="1:73" s="21" customFormat="1" ht="12.75">
      <c r="A26" s="20"/>
      <c r="B26" s="52" t="s">
        <v>123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0.37170785861807265</v>
      </c>
      <c r="I26" s="49">
        <v>1.2479446850967741</v>
      </c>
      <c r="J26" s="49">
        <v>0</v>
      </c>
      <c r="K26" s="49">
        <v>0</v>
      </c>
      <c r="L26" s="49">
        <v>1.2070927943293075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0.12302481222063681</v>
      </c>
      <c r="S26" s="49">
        <v>0</v>
      </c>
      <c r="T26" s="49">
        <v>0</v>
      </c>
      <c r="U26" s="49">
        <v>0</v>
      </c>
      <c r="V26" s="49">
        <v>0.08731262609004756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0.002254256012209757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4.992258064516129E-06</v>
      </c>
      <c r="AI26" s="49">
        <v>0</v>
      </c>
      <c r="AJ26" s="49">
        <v>0</v>
      </c>
      <c r="AK26" s="49">
        <v>0</v>
      </c>
      <c r="AL26" s="49">
        <v>0.018171049710627683</v>
      </c>
      <c r="AM26" s="49">
        <v>0</v>
      </c>
      <c r="AN26" s="49">
        <v>0</v>
      </c>
      <c r="AO26" s="49">
        <v>0</v>
      </c>
      <c r="AP26" s="49">
        <v>0.2883506964743674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13.880621860410258</v>
      </c>
      <c r="AW26" s="49">
        <v>23.636456743644075</v>
      </c>
      <c r="AX26" s="49">
        <v>0</v>
      </c>
      <c r="AY26" s="49">
        <v>0</v>
      </c>
      <c r="AZ26" s="49">
        <v>69.54613806203918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1.8146242624152953</v>
      </c>
      <c r="BG26" s="49">
        <v>0.09675132235591952</v>
      </c>
      <c r="BH26" s="49">
        <v>0</v>
      </c>
      <c r="BI26" s="49">
        <v>0</v>
      </c>
      <c r="BJ26" s="49">
        <v>1.9251339949058426</v>
      </c>
      <c r="BK26" s="50">
        <f t="shared" si="7"/>
        <v>114.24559001658068</v>
      </c>
      <c r="BL26" s="37"/>
      <c r="BM26" s="37"/>
      <c r="BN26" s="37"/>
      <c r="BO26" s="37"/>
      <c r="BP26" s="37"/>
      <c r="BQ26" s="37"/>
      <c r="BR26" s="37"/>
      <c r="BS26" s="37"/>
      <c r="BT26" s="37"/>
      <c r="BU26" s="37"/>
    </row>
    <row r="27" spans="1:73" s="21" customFormat="1" ht="12.75">
      <c r="A27" s="20"/>
      <c r="B27" s="52" t="s">
        <v>111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1.2917851601394692</v>
      </c>
      <c r="I27" s="49">
        <v>111.6650605973899</v>
      </c>
      <c r="J27" s="49">
        <v>6.034194780096774</v>
      </c>
      <c r="K27" s="49">
        <v>0</v>
      </c>
      <c r="L27" s="49">
        <v>3.245987688674866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0.4961111001508533</v>
      </c>
      <c r="S27" s="49">
        <v>3.0568261208681378</v>
      </c>
      <c r="T27" s="49">
        <v>0</v>
      </c>
      <c r="U27" s="49">
        <v>0</v>
      </c>
      <c r="V27" s="49">
        <v>0.302162447776746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0.20328065730923414</v>
      </c>
      <c r="AC27" s="49">
        <v>0</v>
      </c>
      <c r="AD27" s="49">
        <v>0</v>
      </c>
      <c r="AE27" s="49">
        <v>0</v>
      </c>
      <c r="AF27" s="49">
        <v>0.04858799166284544</v>
      </c>
      <c r="AG27" s="49">
        <v>0</v>
      </c>
      <c r="AH27" s="49">
        <v>7.474193548387097E-07</v>
      </c>
      <c r="AI27" s="49">
        <v>0</v>
      </c>
      <c r="AJ27" s="49">
        <v>0</v>
      </c>
      <c r="AK27" s="49">
        <v>0</v>
      </c>
      <c r="AL27" s="49">
        <v>0.005235401061814338</v>
      </c>
      <c r="AM27" s="49">
        <v>0</v>
      </c>
      <c r="AN27" s="49">
        <v>0</v>
      </c>
      <c r="AO27" s="49">
        <v>0</v>
      </c>
      <c r="AP27" s="49">
        <v>0.031051102197044694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12.377597808365461</v>
      </c>
      <c r="AW27" s="49">
        <v>36.146480609860106</v>
      </c>
      <c r="AX27" s="49">
        <v>0</v>
      </c>
      <c r="AY27" s="49">
        <v>0</v>
      </c>
      <c r="AZ27" s="49">
        <v>81.2676276943073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2.3501635154570364</v>
      </c>
      <c r="BG27" s="49">
        <v>1.3472857174302224</v>
      </c>
      <c r="BH27" s="49">
        <v>0</v>
      </c>
      <c r="BI27" s="49">
        <v>0</v>
      </c>
      <c r="BJ27" s="49">
        <v>3.63322262586506</v>
      </c>
      <c r="BK27" s="50">
        <f t="shared" si="7"/>
        <v>263.50266176603225</v>
      </c>
      <c r="BL27" s="37"/>
      <c r="BM27" s="37"/>
      <c r="BN27" s="37"/>
      <c r="BO27" s="37"/>
      <c r="BP27" s="37"/>
      <c r="BQ27" s="37"/>
      <c r="BR27" s="37"/>
      <c r="BS27" s="37"/>
      <c r="BT27" s="37"/>
      <c r="BU27" s="37"/>
    </row>
    <row r="28" spans="1:73" s="21" customFormat="1" ht="12.75">
      <c r="A28" s="20"/>
      <c r="B28" s="52" t="s">
        <v>112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0.09074491125972098</v>
      </c>
      <c r="I28" s="49">
        <v>0.7192707802580645</v>
      </c>
      <c r="J28" s="49">
        <v>0</v>
      </c>
      <c r="K28" s="49">
        <v>0</v>
      </c>
      <c r="L28" s="49">
        <v>1.3737828554193545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0.0021315603854403496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0.003609702908272059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1.5843053715547727E-08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1.5884796333117162</v>
      </c>
      <c r="AW28" s="49">
        <v>7.628106006419355</v>
      </c>
      <c r="AX28" s="49">
        <v>0</v>
      </c>
      <c r="AY28" s="49">
        <v>0</v>
      </c>
      <c r="AZ28" s="49">
        <v>8.08989452172035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0.13497775696921613</v>
      </c>
      <c r="BG28" s="49">
        <v>0</v>
      </c>
      <c r="BH28" s="49">
        <v>0</v>
      </c>
      <c r="BI28" s="49">
        <v>0</v>
      </c>
      <c r="BJ28" s="49">
        <v>0.09048096889255115</v>
      </c>
      <c r="BK28" s="50">
        <f t="shared" si="7"/>
        <v>19.721478713387093</v>
      </c>
      <c r="BL28" s="37"/>
      <c r="BM28" s="37"/>
      <c r="BN28" s="37"/>
      <c r="BO28" s="37"/>
      <c r="BP28" s="37"/>
      <c r="BQ28" s="37"/>
      <c r="BR28" s="37"/>
      <c r="BS28" s="37"/>
      <c r="BT28" s="37"/>
      <c r="BU28" s="37"/>
    </row>
    <row r="29" spans="1:73" s="21" customFormat="1" ht="12.75">
      <c r="A29" s="20"/>
      <c r="B29" s="52" t="s">
        <v>113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1.0449366216043152</v>
      </c>
      <c r="I29" s="49">
        <v>113.1650549289032</v>
      </c>
      <c r="J29" s="49">
        <v>20.183829043548393</v>
      </c>
      <c r="K29" s="49">
        <v>0</v>
      </c>
      <c r="L29" s="49">
        <v>5.870972807226545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0.35603722804084637</v>
      </c>
      <c r="S29" s="49">
        <v>0</v>
      </c>
      <c r="T29" s="49">
        <v>0</v>
      </c>
      <c r="U29" s="49">
        <v>0</v>
      </c>
      <c r="V29" s="49">
        <v>0.9232143658379675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0.3285488083019147</v>
      </c>
      <c r="AC29" s="49">
        <v>0</v>
      </c>
      <c r="AD29" s="49">
        <v>0</v>
      </c>
      <c r="AE29" s="49">
        <v>0</v>
      </c>
      <c r="AF29" s="49">
        <v>0.0499738377683624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9.428241067850262</v>
      </c>
      <c r="AW29" s="49">
        <v>42.51895755104985</v>
      </c>
      <c r="AX29" s="49">
        <v>0</v>
      </c>
      <c r="AY29" s="49">
        <v>0</v>
      </c>
      <c r="AZ29" s="49">
        <v>112.86429494863933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1.995687917428471</v>
      </c>
      <c r="BG29" s="49">
        <v>4.822085744724354</v>
      </c>
      <c r="BH29" s="49">
        <v>0</v>
      </c>
      <c r="BI29" s="49">
        <v>0</v>
      </c>
      <c r="BJ29" s="49">
        <v>7.485039284495511</v>
      </c>
      <c r="BK29" s="50">
        <f t="shared" si="7"/>
        <v>321.0368741554193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</row>
    <row r="30" spans="1:63" ht="12.75">
      <c r="A30" s="8"/>
      <c r="B30" s="33" t="s">
        <v>73</v>
      </c>
      <c r="C30" s="34">
        <f>SUM(C24:C29)</f>
        <v>0</v>
      </c>
      <c r="D30" s="34">
        <f aca="true" t="shared" si="8" ref="D30:BJ30">SUM(D24:D29)</f>
        <v>0</v>
      </c>
      <c r="E30" s="34">
        <f t="shared" si="8"/>
        <v>0</v>
      </c>
      <c r="F30" s="34">
        <f t="shared" si="8"/>
        <v>0</v>
      </c>
      <c r="G30" s="34">
        <f t="shared" si="8"/>
        <v>0</v>
      </c>
      <c r="H30" s="34">
        <f t="shared" si="8"/>
        <v>5.0695346428467065</v>
      </c>
      <c r="I30" s="34">
        <f t="shared" si="8"/>
        <v>236.5026112408413</v>
      </c>
      <c r="J30" s="34">
        <f t="shared" si="8"/>
        <v>26.21802382364517</v>
      </c>
      <c r="K30" s="34">
        <f t="shared" si="8"/>
        <v>0</v>
      </c>
      <c r="L30" s="34">
        <f t="shared" si="8"/>
        <v>14.015411095307169</v>
      </c>
      <c r="M30" s="34">
        <f t="shared" si="8"/>
        <v>0</v>
      </c>
      <c r="N30" s="34">
        <f t="shared" si="8"/>
        <v>0</v>
      </c>
      <c r="O30" s="34">
        <f t="shared" si="8"/>
        <v>0</v>
      </c>
      <c r="P30" s="34">
        <f t="shared" si="8"/>
        <v>0</v>
      </c>
      <c r="Q30" s="34">
        <f t="shared" si="8"/>
        <v>0</v>
      </c>
      <c r="R30" s="34">
        <f t="shared" si="8"/>
        <v>2.21138785889523</v>
      </c>
      <c r="S30" s="34">
        <f t="shared" si="8"/>
        <v>3.075356925481238</v>
      </c>
      <c r="T30" s="34">
        <f t="shared" si="8"/>
        <v>0</v>
      </c>
      <c r="U30" s="34">
        <f t="shared" si="8"/>
        <v>0</v>
      </c>
      <c r="V30" s="34">
        <f t="shared" si="8"/>
        <v>1.685197274241215</v>
      </c>
      <c r="W30" s="34">
        <f t="shared" si="8"/>
        <v>0</v>
      </c>
      <c r="X30" s="34">
        <f t="shared" si="8"/>
        <v>0</v>
      </c>
      <c r="Y30" s="34">
        <f t="shared" si="8"/>
        <v>0</v>
      </c>
      <c r="Z30" s="34">
        <f t="shared" si="8"/>
        <v>0</v>
      </c>
      <c r="AA30" s="34">
        <f t="shared" si="8"/>
        <v>0</v>
      </c>
      <c r="AB30" s="34">
        <f t="shared" si="8"/>
        <v>3.6778952859544094</v>
      </c>
      <c r="AC30" s="34">
        <f t="shared" si="8"/>
        <v>6.939552061243379</v>
      </c>
      <c r="AD30" s="34">
        <f t="shared" si="8"/>
        <v>0</v>
      </c>
      <c r="AE30" s="34">
        <f t="shared" si="8"/>
        <v>0</v>
      </c>
      <c r="AF30" s="34">
        <f t="shared" si="8"/>
        <v>11.118132966672029</v>
      </c>
      <c r="AG30" s="34">
        <f t="shared" si="8"/>
        <v>0</v>
      </c>
      <c r="AH30" s="34">
        <f t="shared" si="8"/>
        <v>5.739677419354839E-06</v>
      </c>
      <c r="AI30" s="34">
        <f t="shared" si="8"/>
        <v>0</v>
      </c>
      <c r="AJ30" s="34">
        <f t="shared" si="8"/>
        <v>0</v>
      </c>
      <c r="AK30" s="34">
        <f t="shared" si="8"/>
        <v>0</v>
      </c>
      <c r="AL30" s="34">
        <f t="shared" si="8"/>
        <v>9.925964204924188</v>
      </c>
      <c r="AM30" s="34">
        <f t="shared" si="8"/>
        <v>11.190124948092304</v>
      </c>
      <c r="AN30" s="34">
        <f t="shared" si="8"/>
        <v>0</v>
      </c>
      <c r="AO30" s="34">
        <f t="shared" si="8"/>
        <v>0</v>
      </c>
      <c r="AP30" s="34">
        <f t="shared" si="8"/>
        <v>20.532084532624225</v>
      </c>
      <c r="AQ30" s="34">
        <f t="shared" si="8"/>
        <v>0</v>
      </c>
      <c r="AR30" s="34">
        <f t="shared" si="8"/>
        <v>6.451322580645162E-06</v>
      </c>
      <c r="AS30" s="34">
        <f t="shared" si="8"/>
        <v>0</v>
      </c>
      <c r="AT30" s="34">
        <f t="shared" si="8"/>
        <v>0</v>
      </c>
      <c r="AU30" s="34">
        <f t="shared" si="8"/>
        <v>0</v>
      </c>
      <c r="AV30" s="34">
        <f t="shared" si="8"/>
        <v>58.719869007867345</v>
      </c>
      <c r="AW30" s="34">
        <f t="shared" si="8"/>
        <v>229.80474450231347</v>
      </c>
      <c r="AX30" s="34">
        <f t="shared" si="8"/>
        <v>0</v>
      </c>
      <c r="AY30" s="34">
        <f t="shared" si="8"/>
        <v>0</v>
      </c>
      <c r="AZ30" s="34">
        <f t="shared" si="8"/>
        <v>361.15732707516156</v>
      </c>
      <c r="BA30" s="34">
        <f t="shared" si="8"/>
        <v>0</v>
      </c>
      <c r="BB30" s="34">
        <f t="shared" si="8"/>
        <v>0</v>
      </c>
      <c r="BC30" s="34">
        <f t="shared" si="8"/>
        <v>0</v>
      </c>
      <c r="BD30" s="34">
        <f t="shared" si="8"/>
        <v>0</v>
      </c>
      <c r="BE30" s="34">
        <f t="shared" si="8"/>
        <v>0</v>
      </c>
      <c r="BF30" s="34">
        <f t="shared" si="8"/>
        <v>53.770662296125</v>
      </c>
      <c r="BG30" s="34">
        <f t="shared" si="8"/>
        <v>50.22867819977024</v>
      </c>
      <c r="BH30" s="34">
        <f t="shared" si="8"/>
        <v>0</v>
      </c>
      <c r="BI30" s="34">
        <f t="shared" si="8"/>
        <v>0</v>
      </c>
      <c r="BJ30" s="34">
        <f t="shared" si="8"/>
        <v>98.60761048896154</v>
      </c>
      <c r="BK30" s="35">
        <f t="shared" si="7"/>
        <v>1204.4501806219678</v>
      </c>
    </row>
    <row r="31" spans="1:63" ht="12.75">
      <c r="A31" s="8"/>
      <c r="B31" s="29" t="s">
        <v>63</v>
      </c>
      <c r="C31" s="34">
        <f aca="true" t="shared" si="9" ref="C31:BJ31">C10+C13+C16+C19+C22+C30</f>
        <v>0</v>
      </c>
      <c r="D31" s="34">
        <f t="shared" si="9"/>
        <v>13.713122136967742</v>
      </c>
      <c r="E31" s="34">
        <f t="shared" si="9"/>
        <v>0</v>
      </c>
      <c r="F31" s="34">
        <f t="shared" si="9"/>
        <v>0</v>
      </c>
      <c r="G31" s="34">
        <f t="shared" si="9"/>
        <v>0</v>
      </c>
      <c r="H31" s="34">
        <f t="shared" si="9"/>
        <v>12.292842641217467</v>
      </c>
      <c r="I31" s="34">
        <f t="shared" si="9"/>
        <v>915.8765803539018</v>
      </c>
      <c r="J31" s="34">
        <f t="shared" si="9"/>
        <v>39.566733185516135</v>
      </c>
      <c r="K31" s="34">
        <f t="shared" si="9"/>
        <v>0</v>
      </c>
      <c r="L31" s="34">
        <f t="shared" si="9"/>
        <v>39.361037091174836</v>
      </c>
      <c r="M31" s="34">
        <f t="shared" si="9"/>
        <v>0</v>
      </c>
      <c r="N31" s="34">
        <f t="shared" si="9"/>
        <v>0.0005142219999999999</v>
      </c>
      <c r="O31" s="34">
        <f t="shared" si="9"/>
        <v>0</v>
      </c>
      <c r="P31" s="34">
        <f t="shared" si="9"/>
        <v>0</v>
      </c>
      <c r="Q31" s="34">
        <f t="shared" si="9"/>
        <v>0</v>
      </c>
      <c r="R31" s="34">
        <f t="shared" si="9"/>
        <v>5.642675389814796</v>
      </c>
      <c r="S31" s="34">
        <f t="shared" si="9"/>
        <v>89.83864676393681</v>
      </c>
      <c r="T31" s="34">
        <f t="shared" si="9"/>
        <v>0</v>
      </c>
      <c r="U31" s="34">
        <f t="shared" si="9"/>
        <v>0</v>
      </c>
      <c r="V31" s="34">
        <f t="shared" si="9"/>
        <v>7.209073745921941</v>
      </c>
      <c r="W31" s="34">
        <f t="shared" si="9"/>
        <v>0</v>
      </c>
      <c r="X31" s="34">
        <f t="shared" si="9"/>
        <v>0</v>
      </c>
      <c r="Y31" s="34">
        <f t="shared" si="9"/>
        <v>0</v>
      </c>
      <c r="Z31" s="34">
        <f t="shared" si="9"/>
        <v>0</v>
      </c>
      <c r="AA31" s="34">
        <f t="shared" si="9"/>
        <v>0</v>
      </c>
      <c r="AB31" s="34">
        <f t="shared" si="9"/>
        <v>3.692394850342863</v>
      </c>
      <c r="AC31" s="34">
        <f t="shared" si="9"/>
        <v>6.939552061243379</v>
      </c>
      <c r="AD31" s="34">
        <f t="shared" si="9"/>
        <v>0</v>
      </c>
      <c r="AE31" s="34">
        <f t="shared" si="9"/>
        <v>0</v>
      </c>
      <c r="AF31" s="34">
        <f t="shared" si="9"/>
        <v>11.118132966672029</v>
      </c>
      <c r="AG31" s="34">
        <f t="shared" si="9"/>
        <v>0</v>
      </c>
      <c r="AH31" s="34">
        <f t="shared" si="9"/>
        <v>5.739677419354839E-06</v>
      </c>
      <c r="AI31" s="34">
        <f t="shared" si="9"/>
        <v>0</v>
      </c>
      <c r="AJ31" s="34">
        <f t="shared" si="9"/>
        <v>0</v>
      </c>
      <c r="AK31" s="34">
        <f t="shared" si="9"/>
        <v>0</v>
      </c>
      <c r="AL31" s="34">
        <f t="shared" si="9"/>
        <v>9.926904355285807</v>
      </c>
      <c r="AM31" s="34">
        <f t="shared" si="9"/>
        <v>11.190124948092304</v>
      </c>
      <c r="AN31" s="34">
        <f t="shared" si="9"/>
        <v>0</v>
      </c>
      <c r="AO31" s="34">
        <f t="shared" si="9"/>
        <v>0</v>
      </c>
      <c r="AP31" s="34">
        <f t="shared" si="9"/>
        <v>20.532084532624225</v>
      </c>
      <c r="AQ31" s="34">
        <f t="shared" si="9"/>
        <v>0</v>
      </c>
      <c r="AR31" s="34">
        <f t="shared" si="9"/>
        <v>0.9679182132903225</v>
      </c>
      <c r="AS31" s="34">
        <f t="shared" si="9"/>
        <v>0</v>
      </c>
      <c r="AT31" s="34">
        <f t="shared" si="9"/>
        <v>0</v>
      </c>
      <c r="AU31" s="34">
        <f t="shared" si="9"/>
        <v>0</v>
      </c>
      <c r="AV31" s="34">
        <f t="shared" si="9"/>
        <v>70.15184767442919</v>
      </c>
      <c r="AW31" s="34">
        <f t="shared" si="9"/>
        <v>493.01428460166903</v>
      </c>
      <c r="AX31" s="34">
        <f t="shared" si="9"/>
        <v>0</v>
      </c>
      <c r="AY31" s="34">
        <f t="shared" si="9"/>
        <v>0</v>
      </c>
      <c r="AZ31" s="34">
        <f t="shared" si="9"/>
        <v>404.0433203017972</v>
      </c>
      <c r="BA31" s="34">
        <f t="shared" si="9"/>
        <v>0</v>
      </c>
      <c r="BB31" s="34">
        <f t="shared" si="9"/>
        <v>0</v>
      </c>
      <c r="BC31" s="34">
        <f t="shared" si="9"/>
        <v>0</v>
      </c>
      <c r="BD31" s="34">
        <f t="shared" si="9"/>
        <v>0</v>
      </c>
      <c r="BE31" s="34">
        <f t="shared" si="9"/>
        <v>0</v>
      </c>
      <c r="BF31" s="34">
        <f t="shared" si="9"/>
        <v>56.05366187152276</v>
      </c>
      <c r="BG31" s="34">
        <f t="shared" si="9"/>
        <v>50.774194728963096</v>
      </c>
      <c r="BH31" s="34">
        <f t="shared" si="9"/>
        <v>0</v>
      </c>
      <c r="BI31" s="34">
        <f t="shared" si="9"/>
        <v>0</v>
      </c>
      <c r="BJ31" s="34">
        <f t="shared" si="9"/>
        <v>103.13792675755167</v>
      </c>
      <c r="BK31" s="35">
        <f t="shared" si="7"/>
        <v>2365.043579133613</v>
      </c>
    </row>
    <row r="32" spans="1:63" ht="15.75" customHeight="1">
      <c r="A32" s="8"/>
      <c r="B32" s="38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2"/>
    </row>
    <row r="33" spans="1:63" ht="12.75">
      <c r="A33" s="8" t="s">
        <v>1</v>
      </c>
      <c r="B33" s="29" t="s">
        <v>7</v>
      </c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2"/>
    </row>
    <row r="34" spans="1:73" s="4" customFormat="1" ht="12.75">
      <c r="A34" s="8" t="s">
        <v>59</v>
      </c>
      <c r="B34" s="31" t="s">
        <v>2</v>
      </c>
      <c r="C34" s="8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2"/>
      <c r="BL34" s="39"/>
      <c r="BM34" s="39"/>
      <c r="BN34" s="39"/>
      <c r="BO34" s="39"/>
      <c r="BP34" s="39"/>
      <c r="BQ34" s="39"/>
      <c r="BR34" s="39"/>
      <c r="BS34" s="39"/>
      <c r="BT34" s="39"/>
      <c r="BU34" s="39"/>
    </row>
    <row r="35" spans="1:73" s="4" customFormat="1" ht="12.75">
      <c r="A35" s="8"/>
      <c r="B35" s="51" t="s">
        <v>114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11.559616630254123</v>
      </c>
      <c r="I35" s="49">
        <v>9.642278600800307</v>
      </c>
      <c r="J35" s="49">
        <v>0</v>
      </c>
      <c r="K35" s="49">
        <v>0</v>
      </c>
      <c r="L35" s="49">
        <v>0.9074194731197056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6.4277316129071655</v>
      </c>
      <c r="S35" s="49">
        <v>0.09470763323194886</v>
      </c>
      <c r="T35" s="49">
        <v>0</v>
      </c>
      <c r="U35" s="49">
        <v>0</v>
      </c>
      <c r="V35" s="49">
        <v>0.28014089365448813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4.532528205615913</v>
      </c>
      <c r="AC35" s="49">
        <v>0.039819624322070694</v>
      </c>
      <c r="AD35" s="49">
        <v>0</v>
      </c>
      <c r="AE35" s="49">
        <v>0</v>
      </c>
      <c r="AF35" s="49">
        <v>0.24463166649962542</v>
      </c>
      <c r="AG35" s="49">
        <v>0</v>
      </c>
      <c r="AH35" s="49">
        <v>0.003037630580717624</v>
      </c>
      <c r="AI35" s="49">
        <v>0</v>
      </c>
      <c r="AJ35" s="49">
        <v>0</v>
      </c>
      <c r="AK35" s="49">
        <v>0</v>
      </c>
      <c r="AL35" s="49">
        <v>5.3853425951760165</v>
      </c>
      <c r="AM35" s="49">
        <v>0.1515934843234072</v>
      </c>
      <c r="AN35" s="49">
        <v>0</v>
      </c>
      <c r="AO35" s="49">
        <v>0</v>
      </c>
      <c r="AP35" s="49">
        <v>0.04418149039455771</v>
      </c>
      <c r="AQ35" s="49">
        <v>0</v>
      </c>
      <c r="AR35" s="49">
        <v>0.00021875093541140817</v>
      </c>
      <c r="AS35" s="49">
        <v>0</v>
      </c>
      <c r="AT35" s="49">
        <v>0</v>
      </c>
      <c r="AU35" s="49">
        <v>0</v>
      </c>
      <c r="AV35" s="49">
        <v>321.52498646030654</v>
      </c>
      <c r="AW35" s="49">
        <v>28.455695559911177</v>
      </c>
      <c r="AX35" s="49">
        <v>0</v>
      </c>
      <c r="AY35" s="49">
        <v>0</v>
      </c>
      <c r="AZ35" s="49">
        <v>42.56478187172253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97.9462538121917</v>
      </c>
      <c r="BG35" s="49">
        <v>2.8695491769594783</v>
      </c>
      <c r="BH35" s="49">
        <v>0</v>
      </c>
      <c r="BI35" s="49">
        <v>0</v>
      </c>
      <c r="BJ35" s="49">
        <v>6.727855668770379</v>
      </c>
      <c r="BK35" s="50">
        <f>SUM(C35:BJ35)</f>
        <v>539.4023708416773</v>
      </c>
      <c r="BL35" s="39"/>
      <c r="BM35" s="39"/>
      <c r="BN35" s="39"/>
      <c r="BO35" s="39"/>
      <c r="BP35" s="39"/>
      <c r="BQ35" s="39"/>
      <c r="BR35" s="39"/>
      <c r="BS35" s="39"/>
      <c r="BT35" s="39"/>
      <c r="BU35" s="39"/>
    </row>
    <row r="36" spans="1:73" s="4" customFormat="1" ht="12.75">
      <c r="A36" s="8"/>
      <c r="B36" s="33" t="s">
        <v>68</v>
      </c>
      <c r="C36" s="34">
        <f>C35</f>
        <v>0</v>
      </c>
      <c r="D36" s="34">
        <f aca="true" t="shared" si="10" ref="D36:BJ36">D35</f>
        <v>0</v>
      </c>
      <c r="E36" s="34">
        <f t="shared" si="10"/>
        <v>0</v>
      </c>
      <c r="F36" s="34">
        <f t="shared" si="10"/>
        <v>0</v>
      </c>
      <c r="G36" s="34">
        <f t="shared" si="10"/>
        <v>0</v>
      </c>
      <c r="H36" s="34">
        <f t="shared" si="10"/>
        <v>11.559616630254123</v>
      </c>
      <c r="I36" s="34">
        <f t="shared" si="10"/>
        <v>9.642278600800307</v>
      </c>
      <c r="J36" s="34">
        <f t="shared" si="10"/>
        <v>0</v>
      </c>
      <c r="K36" s="34">
        <f t="shared" si="10"/>
        <v>0</v>
      </c>
      <c r="L36" s="34">
        <f t="shared" si="10"/>
        <v>0.9074194731197056</v>
      </c>
      <c r="M36" s="34">
        <f t="shared" si="10"/>
        <v>0</v>
      </c>
      <c r="N36" s="34">
        <f t="shared" si="10"/>
        <v>0</v>
      </c>
      <c r="O36" s="34">
        <f t="shared" si="10"/>
        <v>0</v>
      </c>
      <c r="P36" s="34">
        <f t="shared" si="10"/>
        <v>0</v>
      </c>
      <c r="Q36" s="34">
        <f t="shared" si="10"/>
        <v>0</v>
      </c>
      <c r="R36" s="34">
        <f t="shared" si="10"/>
        <v>6.4277316129071655</v>
      </c>
      <c r="S36" s="34">
        <f t="shared" si="10"/>
        <v>0.09470763323194886</v>
      </c>
      <c r="T36" s="34">
        <f t="shared" si="10"/>
        <v>0</v>
      </c>
      <c r="U36" s="34">
        <f t="shared" si="10"/>
        <v>0</v>
      </c>
      <c r="V36" s="34">
        <f t="shared" si="10"/>
        <v>0.28014089365448813</v>
      </c>
      <c r="W36" s="34">
        <f t="shared" si="10"/>
        <v>0</v>
      </c>
      <c r="X36" s="34">
        <f t="shared" si="10"/>
        <v>0</v>
      </c>
      <c r="Y36" s="34">
        <f t="shared" si="10"/>
        <v>0</v>
      </c>
      <c r="Z36" s="34">
        <f t="shared" si="10"/>
        <v>0</v>
      </c>
      <c r="AA36" s="34">
        <f t="shared" si="10"/>
        <v>0</v>
      </c>
      <c r="AB36" s="34">
        <f t="shared" si="10"/>
        <v>4.532528205615913</v>
      </c>
      <c r="AC36" s="34">
        <f t="shared" si="10"/>
        <v>0.039819624322070694</v>
      </c>
      <c r="AD36" s="34">
        <f t="shared" si="10"/>
        <v>0</v>
      </c>
      <c r="AE36" s="34">
        <f t="shared" si="10"/>
        <v>0</v>
      </c>
      <c r="AF36" s="34">
        <f t="shared" si="10"/>
        <v>0.24463166649962542</v>
      </c>
      <c r="AG36" s="34">
        <f t="shared" si="10"/>
        <v>0</v>
      </c>
      <c r="AH36" s="34">
        <f t="shared" si="10"/>
        <v>0.003037630580717624</v>
      </c>
      <c r="AI36" s="34">
        <f t="shared" si="10"/>
        <v>0</v>
      </c>
      <c r="AJ36" s="34">
        <f t="shared" si="10"/>
        <v>0</v>
      </c>
      <c r="AK36" s="34">
        <f t="shared" si="10"/>
        <v>0</v>
      </c>
      <c r="AL36" s="34">
        <f t="shared" si="10"/>
        <v>5.3853425951760165</v>
      </c>
      <c r="AM36" s="34">
        <f t="shared" si="10"/>
        <v>0.1515934843234072</v>
      </c>
      <c r="AN36" s="34">
        <f t="shared" si="10"/>
        <v>0</v>
      </c>
      <c r="AO36" s="34">
        <f t="shared" si="10"/>
        <v>0</v>
      </c>
      <c r="AP36" s="34">
        <f t="shared" si="10"/>
        <v>0.04418149039455771</v>
      </c>
      <c r="AQ36" s="34">
        <f t="shared" si="10"/>
        <v>0</v>
      </c>
      <c r="AR36" s="34">
        <f t="shared" si="10"/>
        <v>0.00021875093541140817</v>
      </c>
      <c r="AS36" s="34">
        <f t="shared" si="10"/>
        <v>0</v>
      </c>
      <c r="AT36" s="34">
        <f t="shared" si="10"/>
        <v>0</v>
      </c>
      <c r="AU36" s="34">
        <f t="shared" si="10"/>
        <v>0</v>
      </c>
      <c r="AV36" s="34">
        <f t="shared" si="10"/>
        <v>321.52498646030654</v>
      </c>
      <c r="AW36" s="34">
        <f t="shared" si="10"/>
        <v>28.455695559911177</v>
      </c>
      <c r="AX36" s="34">
        <f t="shared" si="10"/>
        <v>0</v>
      </c>
      <c r="AY36" s="34">
        <f t="shared" si="10"/>
        <v>0</v>
      </c>
      <c r="AZ36" s="34">
        <f t="shared" si="10"/>
        <v>42.56478187172253</v>
      </c>
      <c r="BA36" s="34">
        <f t="shared" si="10"/>
        <v>0</v>
      </c>
      <c r="BB36" s="34">
        <f t="shared" si="10"/>
        <v>0</v>
      </c>
      <c r="BC36" s="34">
        <f t="shared" si="10"/>
        <v>0</v>
      </c>
      <c r="BD36" s="34">
        <f t="shared" si="10"/>
        <v>0</v>
      </c>
      <c r="BE36" s="34">
        <f t="shared" si="10"/>
        <v>0</v>
      </c>
      <c r="BF36" s="34">
        <f t="shared" si="10"/>
        <v>97.9462538121917</v>
      </c>
      <c r="BG36" s="34">
        <f t="shared" si="10"/>
        <v>2.8695491769594783</v>
      </c>
      <c r="BH36" s="34">
        <f t="shared" si="10"/>
        <v>0</v>
      </c>
      <c r="BI36" s="34">
        <f t="shared" si="10"/>
        <v>0</v>
      </c>
      <c r="BJ36" s="34">
        <f t="shared" si="10"/>
        <v>6.727855668770379</v>
      </c>
      <c r="BK36" s="35">
        <f>SUM(C36:BJ36)</f>
        <v>539.4023708416773</v>
      </c>
      <c r="BL36" s="39"/>
      <c r="BM36" s="39"/>
      <c r="BN36" s="39"/>
      <c r="BO36" s="39"/>
      <c r="BP36" s="39"/>
      <c r="BQ36" s="39"/>
      <c r="BR36" s="39"/>
      <c r="BS36" s="39"/>
      <c r="BT36" s="39"/>
      <c r="BU36" s="39"/>
    </row>
    <row r="37" spans="1:63" ht="12.75">
      <c r="A37" s="8" t="s">
        <v>60</v>
      </c>
      <c r="B37" s="31" t="s">
        <v>15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</row>
    <row r="38" spans="1:63" ht="12.75">
      <c r="A38" s="47"/>
      <c r="B38" s="48" t="s">
        <v>115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2.7124851942604513</v>
      </c>
      <c r="I38" s="49">
        <v>258.6866039299495</v>
      </c>
      <c r="J38" s="49">
        <v>0</v>
      </c>
      <c r="K38" s="49">
        <v>0</v>
      </c>
      <c r="L38" s="49">
        <v>61.1683279181607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0.8223304751911609</v>
      </c>
      <c r="S38" s="49">
        <v>9.552820304373135</v>
      </c>
      <c r="T38" s="49">
        <v>0</v>
      </c>
      <c r="U38" s="49">
        <v>0</v>
      </c>
      <c r="V38" s="49">
        <v>9.444352641581226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0.0005238469154625733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11.844587062193312</v>
      </c>
      <c r="AW38" s="49">
        <v>81.75291284135466</v>
      </c>
      <c r="AX38" s="49">
        <v>0</v>
      </c>
      <c r="AY38" s="49">
        <v>0</v>
      </c>
      <c r="AZ38" s="49">
        <v>235.77786191883013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1.420119180600904</v>
      </c>
      <c r="BG38" s="49">
        <v>20.519226406451757</v>
      </c>
      <c r="BH38" s="49">
        <v>0</v>
      </c>
      <c r="BI38" s="49">
        <v>0</v>
      </c>
      <c r="BJ38" s="49">
        <v>6.222779253427995</v>
      </c>
      <c r="BK38" s="50">
        <f aca="true" t="shared" si="11" ref="BK38:BK46">SUM(C38:BJ38)</f>
        <v>699.9249309732904</v>
      </c>
    </row>
    <row r="39" spans="1:63" ht="12.75">
      <c r="A39" s="47"/>
      <c r="B39" s="48" t="s">
        <v>120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0.5101655365452936</v>
      </c>
      <c r="I39" s="49">
        <v>0.7340386126774846</v>
      </c>
      <c r="J39" s="49">
        <v>0</v>
      </c>
      <c r="K39" s="49">
        <v>0</v>
      </c>
      <c r="L39" s="49">
        <v>29.683486120838943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0.36985736068051267</v>
      </c>
      <c r="S39" s="49">
        <v>0.07535463109670869</v>
      </c>
      <c r="T39" s="49">
        <v>0</v>
      </c>
      <c r="U39" s="49">
        <v>0</v>
      </c>
      <c r="V39" s="49">
        <v>0.12406055612880273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0.015204462902494022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3.229222580110653E-05</v>
      </c>
      <c r="AI39" s="49">
        <v>0</v>
      </c>
      <c r="AJ39" s="49">
        <v>0</v>
      </c>
      <c r="AK39" s="49">
        <v>0</v>
      </c>
      <c r="AL39" s="49">
        <v>0.0020223332718772706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0.00025013061290857095</v>
      </c>
      <c r="AS39" s="49">
        <v>0</v>
      </c>
      <c r="AT39" s="49">
        <v>0</v>
      </c>
      <c r="AU39" s="49">
        <v>0</v>
      </c>
      <c r="AV39" s="49">
        <v>22.472969143506408</v>
      </c>
      <c r="AW39" s="49">
        <v>166.46683553703627</v>
      </c>
      <c r="AX39" s="49">
        <v>0</v>
      </c>
      <c r="AY39" s="49">
        <v>0</v>
      </c>
      <c r="AZ39" s="49">
        <v>172.39119458930602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6.332232132351486</v>
      </c>
      <c r="BG39" s="49">
        <v>2.103564500415328</v>
      </c>
      <c r="BH39" s="49">
        <v>0</v>
      </c>
      <c r="BI39" s="49">
        <v>0</v>
      </c>
      <c r="BJ39" s="49">
        <v>11.940621367532652</v>
      </c>
      <c r="BK39" s="50">
        <f t="shared" si="11"/>
        <v>413.2218893071289</v>
      </c>
    </row>
    <row r="40" spans="1:63" ht="12.75">
      <c r="A40" s="47"/>
      <c r="B40" s="48" t="s">
        <v>103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2.6161115492255673</v>
      </c>
      <c r="I40" s="49">
        <v>0.8226328327318918</v>
      </c>
      <c r="J40" s="49">
        <v>0</v>
      </c>
      <c r="K40" s="49">
        <v>0</v>
      </c>
      <c r="L40" s="49">
        <v>1.098279039096799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1.5589405911615306</v>
      </c>
      <c r="S40" s="49">
        <v>0.0798911697519791</v>
      </c>
      <c r="T40" s="49">
        <v>0</v>
      </c>
      <c r="U40" s="49">
        <v>0</v>
      </c>
      <c r="V40" s="49">
        <v>0.2847436023225553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0.1954638065683073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0.0003034042581485163</v>
      </c>
      <c r="AI40" s="49">
        <v>0</v>
      </c>
      <c r="AJ40" s="49">
        <v>0</v>
      </c>
      <c r="AK40" s="49">
        <v>0</v>
      </c>
      <c r="AL40" s="49">
        <v>0.04585534937542654</v>
      </c>
      <c r="AM40" s="49">
        <v>0</v>
      </c>
      <c r="AN40" s="49">
        <v>0</v>
      </c>
      <c r="AO40" s="49">
        <v>0</v>
      </c>
      <c r="AP40" s="49">
        <v>0.010469496899600802</v>
      </c>
      <c r="AQ40" s="49">
        <v>0</v>
      </c>
      <c r="AR40" s="49">
        <v>1.2916161206322457E-05</v>
      </c>
      <c r="AS40" s="49">
        <v>0</v>
      </c>
      <c r="AT40" s="49">
        <v>0</v>
      </c>
      <c r="AU40" s="49">
        <v>0</v>
      </c>
      <c r="AV40" s="49">
        <v>71.8876477152412</v>
      </c>
      <c r="AW40" s="49">
        <v>15.35255008342778</v>
      </c>
      <c r="AX40" s="49">
        <v>0</v>
      </c>
      <c r="AY40" s="49">
        <v>0</v>
      </c>
      <c r="AZ40" s="49">
        <v>87.90511743540151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22.827090752298965</v>
      </c>
      <c r="BG40" s="49">
        <v>0.7435347235077001</v>
      </c>
      <c r="BH40" s="49">
        <v>0</v>
      </c>
      <c r="BI40" s="49">
        <v>0</v>
      </c>
      <c r="BJ40" s="49">
        <v>11.409024042698883</v>
      </c>
      <c r="BK40" s="50">
        <f t="shared" si="11"/>
        <v>216.83766851012908</v>
      </c>
    </row>
    <row r="41" spans="1:63" ht="12.75">
      <c r="A41" s="47"/>
      <c r="B41" s="48" t="s">
        <v>119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13.543488612516924</v>
      </c>
      <c r="I41" s="49">
        <v>11.77169997300172</v>
      </c>
      <c r="J41" s="49">
        <v>0</v>
      </c>
      <c r="K41" s="49">
        <v>0</v>
      </c>
      <c r="L41" s="49">
        <v>21.336463572288718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8.246884674708884</v>
      </c>
      <c r="S41" s="49">
        <v>0.23587591970795613</v>
      </c>
      <c r="T41" s="49">
        <v>0</v>
      </c>
      <c r="U41" s="49">
        <v>0</v>
      </c>
      <c r="V41" s="49">
        <v>1.0134995861951537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0.2686736110913101</v>
      </c>
      <c r="AC41" s="49">
        <v>0</v>
      </c>
      <c r="AD41" s="49">
        <v>0</v>
      </c>
      <c r="AE41" s="49">
        <v>0</v>
      </c>
      <c r="AF41" s="49">
        <v>0.0004298643506685705</v>
      </c>
      <c r="AG41" s="49">
        <v>0</v>
      </c>
      <c r="AH41" s="49">
        <v>0.0006469477096648807</v>
      </c>
      <c r="AI41" s="49">
        <v>0</v>
      </c>
      <c r="AJ41" s="49">
        <v>0</v>
      </c>
      <c r="AK41" s="49">
        <v>0</v>
      </c>
      <c r="AL41" s="49">
        <v>0.19846591712658912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v>0.027280157612915773</v>
      </c>
      <c r="AS41" s="49">
        <v>0</v>
      </c>
      <c r="AT41" s="49">
        <v>0</v>
      </c>
      <c r="AU41" s="49">
        <v>0</v>
      </c>
      <c r="AV41" s="49">
        <v>262.3823109482358</v>
      </c>
      <c r="AW41" s="49">
        <v>37.47858582650746</v>
      </c>
      <c r="AX41" s="49">
        <v>2.0195875246129034</v>
      </c>
      <c r="AY41" s="49">
        <v>0</v>
      </c>
      <c r="AZ41" s="49">
        <v>384.38637737783085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101.68004210761089</v>
      </c>
      <c r="BG41" s="49">
        <v>5.942511837073189</v>
      </c>
      <c r="BH41" s="49">
        <v>0</v>
      </c>
      <c r="BI41" s="49">
        <v>0</v>
      </c>
      <c r="BJ41" s="49">
        <v>40.14068870436685</v>
      </c>
      <c r="BK41" s="50">
        <f t="shared" si="11"/>
        <v>890.6735131625485</v>
      </c>
    </row>
    <row r="42" spans="1:63" ht="12.75">
      <c r="A42" s="47"/>
      <c r="B42" s="48" t="s">
        <v>116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26.751257299681438</v>
      </c>
      <c r="I42" s="49">
        <v>49.953746362363496</v>
      </c>
      <c r="J42" s="49">
        <v>0</v>
      </c>
      <c r="K42" s="49">
        <v>0</v>
      </c>
      <c r="L42" s="49">
        <v>41.0562881575955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10.875779459157258</v>
      </c>
      <c r="S42" s="49">
        <v>5.050791655475218</v>
      </c>
      <c r="T42" s="49">
        <v>0</v>
      </c>
      <c r="U42" s="49">
        <v>0</v>
      </c>
      <c r="V42" s="49">
        <v>3.310966592662565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9.432682339147641</v>
      </c>
      <c r="AC42" s="49">
        <v>0.033336322938627386</v>
      </c>
      <c r="AD42" s="49">
        <v>0</v>
      </c>
      <c r="AE42" s="49">
        <v>0</v>
      </c>
      <c r="AF42" s="49">
        <v>0.71876411160553</v>
      </c>
      <c r="AG42" s="49">
        <v>0</v>
      </c>
      <c r="AH42" s="49">
        <v>0.04295491803232627</v>
      </c>
      <c r="AI42" s="49">
        <v>0</v>
      </c>
      <c r="AJ42" s="49">
        <v>0</v>
      </c>
      <c r="AK42" s="49">
        <v>0</v>
      </c>
      <c r="AL42" s="49">
        <v>7.748848472734917</v>
      </c>
      <c r="AM42" s="49">
        <v>0.25769719598136726</v>
      </c>
      <c r="AN42" s="49">
        <v>0</v>
      </c>
      <c r="AO42" s="49">
        <v>0</v>
      </c>
      <c r="AP42" s="49">
        <v>0.16832282396741713</v>
      </c>
      <c r="AQ42" s="49">
        <v>0</v>
      </c>
      <c r="AR42" s="49">
        <v>0.0018800467741253578</v>
      </c>
      <c r="AS42" s="49">
        <v>0</v>
      </c>
      <c r="AT42" s="49">
        <v>0</v>
      </c>
      <c r="AU42" s="49">
        <v>0</v>
      </c>
      <c r="AV42" s="49">
        <v>415.2183147680711</v>
      </c>
      <c r="AW42" s="49">
        <v>60.89402203912074</v>
      </c>
      <c r="AX42" s="49">
        <v>5.423891948</v>
      </c>
      <c r="AY42" s="49">
        <v>0</v>
      </c>
      <c r="AZ42" s="49">
        <v>521.110800960681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86.00328224620768</v>
      </c>
      <c r="BG42" s="49">
        <v>4.913393242120561</v>
      </c>
      <c r="BH42" s="49">
        <v>0</v>
      </c>
      <c r="BI42" s="49">
        <v>0</v>
      </c>
      <c r="BJ42" s="49">
        <v>25.71692832287514</v>
      </c>
      <c r="BK42" s="50">
        <f t="shared" si="11"/>
        <v>1274.6839492851934</v>
      </c>
    </row>
    <row r="43" spans="1:63" ht="12.75">
      <c r="A43" s="47"/>
      <c r="B43" s="48" t="s">
        <v>124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27.59667650691138</v>
      </c>
      <c r="I43" s="49">
        <v>9.175470647014459</v>
      </c>
      <c r="J43" s="49">
        <v>0</v>
      </c>
      <c r="K43" s="49">
        <v>0</v>
      </c>
      <c r="L43" s="49">
        <v>28.94128660739039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10.158913472314445</v>
      </c>
      <c r="S43" s="49">
        <v>0.41976372601779943</v>
      </c>
      <c r="T43" s="49">
        <v>0</v>
      </c>
      <c r="U43" s="49">
        <v>0</v>
      </c>
      <c r="V43" s="49">
        <v>1.4833486968999257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4.183995707018643</v>
      </c>
      <c r="AC43" s="49">
        <v>0.01161195161296879</v>
      </c>
      <c r="AD43" s="49">
        <v>0</v>
      </c>
      <c r="AE43" s="49">
        <v>0</v>
      </c>
      <c r="AF43" s="49">
        <v>0.8360334298914804</v>
      </c>
      <c r="AG43" s="49">
        <v>0</v>
      </c>
      <c r="AH43" s="49">
        <v>0.001985049387103313</v>
      </c>
      <c r="AI43" s="49">
        <v>0</v>
      </c>
      <c r="AJ43" s="49">
        <v>0</v>
      </c>
      <c r="AK43" s="49">
        <v>0</v>
      </c>
      <c r="AL43" s="49">
        <v>3.9209866085147427</v>
      </c>
      <c r="AM43" s="49">
        <v>0.4458652475836942</v>
      </c>
      <c r="AN43" s="49">
        <v>0</v>
      </c>
      <c r="AO43" s="49">
        <v>0</v>
      </c>
      <c r="AP43" s="49">
        <v>0.3611715353842544</v>
      </c>
      <c r="AQ43" s="49">
        <v>0</v>
      </c>
      <c r="AR43" s="49">
        <v>0.0015501635483805571</v>
      </c>
      <c r="AS43" s="49">
        <v>0</v>
      </c>
      <c r="AT43" s="49">
        <v>0</v>
      </c>
      <c r="AU43" s="49">
        <v>0</v>
      </c>
      <c r="AV43" s="49">
        <v>541.2084910843807</v>
      </c>
      <c r="AW43" s="49">
        <v>33.81767745065851</v>
      </c>
      <c r="AX43" s="49">
        <v>0</v>
      </c>
      <c r="AY43" s="49">
        <v>0</v>
      </c>
      <c r="AZ43" s="49">
        <v>231.08728748455553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176.76400602340843</v>
      </c>
      <c r="BG43" s="49">
        <v>4.060025852628697</v>
      </c>
      <c r="BH43" s="49">
        <v>0</v>
      </c>
      <c r="BI43" s="49">
        <v>0</v>
      </c>
      <c r="BJ43" s="49">
        <v>17.885966316910707</v>
      </c>
      <c r="BK43" s="50">
        <f t="shared" si="11"/>
        <v>1092.3621135620324</v>
      </c>
    </row>
    <row r="44" spans="1:63" ht="12.75">
      <c r="A44" s="47"/>
      <c r="B44" s="48" t="s">
        <v>117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8.453538753575288</v>
      </c>
      <c r="I44" s="49">
        <v>1.3536256779312952</v>
      </c>
      <c r="J44" s="49">
        <v>0</v>
      </c>
      <c r="K44" s="49">
        <v>0</v>
      </c>
      <c r="L44" s="49">
        <v>10.682968851058481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2.4230250554569723</v>
      </c>
      <c r="S44" s="49">
        <v>0.12758828116547866</v>
      </c>
      <c r="T44" s="49">
        <v>0</v>
      </c>
      <c r="U44" s="49">
        <v>0</v>
      </c>
      <c r="V44" s="49">
        <v>0.972200801683452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4.1514765886372595</v>
      </c>
      <c r="AC44" s="49">
        <v>0.024577818806260907</v>
      </c>
      <c r="AD44" s="49">
        <v>0</v>
      </c>
      <c r="AE44" s="49">
        <v>0</v>
      </c>
      <c r="AF44" s="49">
        <v>0.8646458640953105</v>
      </c>
      <c r="AG44" s="49">
        <v>0</v>
      </c>
      <c r="AH44" s="49">
        <v>0.006032853612921527</v>
      </c>
      <c r="AI44" s="49">
        <v>0</v>
      </c>
      <c r="AJ44" s="49">
        <v>0</v>
      </c>
      <c r="AK44" s="49">
        <v>0</v>
      </c>
      <c r="AL44" s="49">
        <v>1.8489481108380321</v>
      </c>
      <c r="AM44" s="49">
        <v>0</v>
      </c>
      <c r="AN44" s="49">
        <v>0</v>
      </c>
      <c r="AO44" s="49">
        <v>0</v>
      </c>
      <c r="AP44" s="49">
        <v>0.18734441979844266</v>
      </c>
      <c r="AQ44" s="49">
        <v>0</v>
      </c>
      <c r="AR44" s="49">
        <v>0.011112679419336535</v>
      </c>
      <c r="AS44" s="49">
        <v>0</v>
      </c>
      <c r="AT44" s="49">
        <v>0</v>
      </c>
      <c r="AU44" s="49">
        <v>0</v>
      </c>
      <c r="AV44" s="49">
        <v>192.92933230805554</v>
      </c>
      <c r="AW44" s="49">
        <v>34.839720578448194</v>
      </c>
      <c r="AX44" s="49">
        <v>0</v>
      </c>
      <c r="AY44" s="49">
        <v>0</v>
      </c>
      <c r="AZ44" s="49">
        <v>265.64915005075085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41.793480016436924</v>
      </c>
      <c r="BG44" s="49">
        <v>5.868347248035862</v>
      </c>
      <c r="BH44" s="49">
        <v>0</v>
      </c>
      <c r="BI44" s="49">
        <v>0</v>
      </c>
      <c r="BJ44" s="49">
        <v>27.176995567484383</v>
      </c>
      <c r="BK44" s="50">
        <f t="shared" si="11"/>
        <v>599.3641115252902</v>
      </c>
    </row>
    <row r="45" spans="1:63" ht="12.75">
      <c r="A45" s="8"/>
      <c r="B45" s="33" t="s">
        <v>69</v>
      </c>
      <c r="C45" s="34">
        <f aca="true" t="shared" si="12" ref="C45:AH45">SUM(C38:C44)</f>
        <v>0</v>
      </c>
      <c r="D45" s="34">
        <f t="shared" si="12"/>
        <v>0</v>
      </c>
      <c r="E45" s="34">
        <f t="shared" si="12"/>
        <v>0</v>
      </c>
      <c r="F45" s="34">
        <f t="shared" si="12"/>
        <v>0</v>
      </c>
      <c r="G45" s="34">
        <f t="shared" si="12"/>
        <v>0</v>
      </c>
      <c r="H45" s="34">
        <f t="shared" si="12"/>
        <v>82.18372345271634</v>
      </c>
      <c r="I45" s="34">
        <f t="shared" si="12"/>
        <v>332.4978180356698</v>
      </c>
      <c r="J45" s="34">
        <f t="shared" si="12"/>
        <v>0</v>
      </c>
      <c r="K45" s="34">
        <f t="shared" si="12"/>
        <v>0</v>
      </c>
      <c r="L45" s="34">
        <f t="shared" si="12"/>
        <v>193.96710026642955</v>
      </c>
      <c r="M45" s="34">
        <f t="shared" si="12"/>
        <v>0</v>
      </c>
      <c r="N45" s="34">
        <f t="shared" si="12"/>
        <v>0</v>
      </c>
      <c r="O45" s="34">
        <f t="shared" si="12"/>
        <v>0</v>
      </c>
      <c r="P45" s="34">
        <f t="shared" si="12"/>
        <v>0</v>
      </c>
      <c r="Q45" s="34">
        <f t="shared" si="12"/>
        <v>0</v>
      </c>
      <c r="R45" s="34">
        <f t="shared" si="12"/>
        <v>34.45573108867077</v>
      </c>
      <c r="S45" s="34">
        <f t="shared" si="12"/>
        <v>15.542085687588276</v>
      </c>
      <c r="T45" s="34">
        <f t="shared" si="12"/>
        <v>0</v>
      </c>
      <c r="U45" s="34">
        <f t="shared" si="12"/>
        <v>0</v>
      </c>
      <c r="V45" s="34">
        <f t="shared" si="12"/>
        <v>16.633172477473682</v>
      </c>
      <c r="W45" s="34">
        <f t="shared" si="12"/>
        <v>0</v>
      </c>
      <c r="X45" s="34">
        <f t="shared" si="12"/>
        <v>0</v>
      </c>
      <c r="Y45" s="34">
        <f t="shared" si="12"/>
        <v>0</v>
      </c>
      <c r="Z45" s="34">
        <f t="shared" si="12"/>
        <v>0</v>
      </c>
      <c r="AA45" s="34">
        <f t="shared" si="12"/>
        <v>0</v>
      </c>
      <c r="AB45" s="34">
        <f t="shared" si="12"/>
        <v>18.247496515365654</v>
      </c>
      <c r="AC45" s="34">
        <f t="shared" si="12"/>
        <v>0.06952609335785709</v>
      </c>
      <c r="AD45" s="34">
        <f t="shared" si="12"/>
        <v>0</v>
      </c>
      <c r="AE45" s="34">
        <f t="shared" si="12"/>
        <v>0</v>
      </c>
      <c r="AF45" s="34">
        <f t="shared" si="12"/>
        <v>2.4198732699429897</v>
      </c>
      <c r="AG45" s="34">
        <f t="shared" si="12"/>
        <v>0</v>
      </c>
      <c r="AH45" s="34">
        <f t="shared" si="12"/>
        <v>0.051955465225965614</v>
      </c>
      <c r="AI45" s="34">
        <f aca="true" t="shared" si="13" ref="AI45:BJ45">SUM(AI38:AI44)</f>
        <v>0</v>
      </c>
      <c r="AJ45" s="34">
        <f t="shared" si="13"/>
        <v>0</v>
      </c>
      <c r="AK45" s="34">
        <f t="shared" si="13"/>
        <v>0</v>
      </c>
      <c r="AL45" s="34">
        <f t="shared" si="13"/>
        <v>13.765650638777048</v>
      </c>
      <c r="AM45" s="34">
        <f t="shared" si="13"/>
        <v>0.7035624435650615</v>
      </c>
      <c r="AN45" s="34">
        <f t="shared" si="13"/>
        <v>0</v>
      </c>
      <c r="AO45" s="34">
        <f t="shared" si="13"/>
        <v>0</v>
      </c>
      <c r="AP45" s="34">
        <f t="shared" si="13"/>
        <v>0.7273082760497149</v>
      </c>
      <c r="AQ45" s="34">
        <f t="shared" si="13"/>
        <v>0</v>
      </c>
      <c r="AR45" s="34">
        <f t="shared" si="13"/>
        <v>0.04208609412887311</v>
      </c>
      <c r="AS45" s="34">
        <f t="shared" si="13"/>
        <v>0</v>
      </c>
      <c r="AT45" s="34">
        <f t="shared" si="13"/>
        <v>0</v>
      </c>
      <c r="AU45" s="34">
        <f t="shared" si="13"/>
        <v>0</v>
      </c>
      <c r="AV45" s="34">
        <f t="shared" si="13"/>
        <v>1517.9436530296841</v>
      </c>
      <c r="AW45" s="34">
        <f t="shared" si="13"/>
        <v>430.6023043565536</v>
      </c>
      <c r="AX45" s="34">
        <f t="shared" si="13"/>
        <v>7.443479472612903</v>
      </c>
      <c r="AY45" s="34">
        <f t="shared" si="13"/>
        <v>0</v>
      </c>
      <c r="AZ45" s="34">
        <f t="shared" si="13"/>
        <v>1898.307789817356</v>
      </c>
      <c r="BA45" s="34">
        <f t="shared" si="13"/>
        <v>0</v>
      </c>
      <c r="BB45" s="34">
        <f t="shared" si="13"/>
        <v>0</v>
      </c>
      <c r="BC45" s="34">
        <f t="shared" si="13"/>
        <v>0</v>
      </c>
      <c r="BD45" s="34">
        <f t="shared" si="13"/>
        <v>0</v>
      </c>
      <c r="BE45" s="34">
        <f t="shared" si="13"/>
        <v>0</v>
      </c>
      <c r="BF45" s="34">
        <f t="shared" si="13"/>
        <v>436.82025245891526</v>
      </c>
      <c r="BG45" s="34">
        <f t="shared" si="13"/>
        <v>44.15060381023309</v>
      </c>
      <c r="BH45" s="34">
        <f t="shared" si="13"/>
        <v>0</v>
      </c>
      <c r="BI45" s="34">
        <f t="shared" si="13"/>
        <v>0</v>
      </c>
      <c r="BJ45" s="34">
        <f t="shared" si="13"/>
        <v>140.49300357529663</v>
      </c>
      <c r="BK45" s="35">
        <f t="shared" si="11"/>
        <v>5187.068176325614</v>
      </c>
    </row>
    <row r="46" spans="1:63" ht="12.75">
      <c r="A46" s="8"/>
      <c r="B46" s="29" t="s">
        <v>67</v>
      </c>
      <c r="C46" s="34">
        <f aca="true" t="shared" si="14" ref="C46:AH46">C36+C45</f>
        <v>0</v>
      </c>
      <c r="D46" s="34">
        <f t="shared" si="14"/>
        <v>0</v>
      </c>
      <c r="E46" s="34">
        <f t="shared" si="14"/>
        <v>0</v>
      </c>
      <c r="F46" s="34">
        <f t="shared" si="14"/>
        <v>0</v>
      </c>
      <c r="G46" s="34">
        <f t="shared" si="14"/>
        <v>0</v>
      </c>
      <c r="H46" s="34">
        <f t="shared" si="14"/>
        <v>93.74334008297046</v>
      </c>
      <c r="I46" s="34">
        <f t="shared" si="14"/>
        <v>342.1400966364701</v>
      </c>
      <c r="J46" s="34">
        <f t="shared" si="14"/>
        <v>0</v>
      </c>
      <c r="K46" s="34">
        <f t="shared" si="14"/>
        <v>0</v>
      </c>
      <c r="L46" s="34">
        <f t="shared" si="14"/>
        <v>194.87451973954927</v>
      </c>
      <c r="M46" s="34">
        <f t="shared" si="14"/>
        <v>0</v>
      </c>
      <c r="N46" s="34">
        <f t="shared" si="14"/>
        <v>0</v>
      </c>
      <c r="O46" s="34">
        <f t="shared" si="14"/>
        <v>0</v>
      </c>
      <c r="P46" s="34">
        <f t="shared" si="14"/>
        <v>0</v>
      </c>
      <c r="Q46" s="34">
        <f t="shared" si="14"/>
        <v>0</v>
      </c>
      <c r="R46" s="34">
        <f t="shared" si="14"/>
        <v>40.88346270157793</v>
      </c>
      <c r="S46" s="34">
        <f t="shared" si="14"/>
        <v>15.636793320820225</v>
      </c>
      <c r="T46" s="34">
        <f t="shared" si="14"/>
        <v>0</v>
      </c>
      <c r="U46" s="34">
        <f t="shared" si="14"/>
        <v>0</v>
      </c>
      <c r="V46" s="34">
        <f t="shared" si="14"/>
        <v>16.91331337112817</v>
      </c>
      <c r="W46" s="34">
        <f t="shared" si="14"/>
        <v>0</v>
      </c>
      <c r="X46" s="34">
        <f t="shared" si="14"/>
        <v>0</v>
      </c>
      <c r="Y46" s="34">
        <f t="shared" si="14"/>
        <v>0</v>
      </c>
      <c r="Z46" s="34">
        <f t="shared" si="14"/>
        <v>0</v>
      </c>
      <c r="AA46" s="34">
        <f t="shared" si="14"/>
        <v>0</v>
      </c>
      <c r="AB46" s="34">
        <f t="shared" si="14"/>
        <v>22.780024720981565</v>
      </c>
      <c r="AC46" s="34">
        <f t="shared" si="14"/>
        <v>0.10934571767992779</v>
      </c>
      <c r="AD46" s="34">
        <f t="shared" si="14"/>
        <v>0</v>
      </c>
      <c r="AE46" s="34">
        <f t="shared" si="14"/>
        <v>0</v>
      </c>
      <c r="AF46" s="34">
        <f t="shared" si="14"/>
        <v>2.664504936442615</v>
      </c>
      <c r="AG46" s="34">
        <f t="shared" si="14"/>
        <v>0</v>
      </c>
      <c r="AH46" s="34">
        <f t="shared" si="14"/>
        <v>0.05499309580668324</v>
      </c>
      <c r="AI46" s="34">
        <f aca="true" t="shared" si="15" ref="AI46:BJ46">AI36+AI45</f>
        <v>0</v>
      </c>
      <c r="AJ46" s="34">
        <f t="shared" si="15"/>
        <v>0</v>
      </c>
      <c r="AK46" s="34">
        <f t="shared" si="15"/>
        <v>0</v>
      </c>
      <c r="AL46" s="34">
        <f t="shared" si="15"/>
        <v>19.150993233953066</v>
      </c>
      <c r="AM46" s="34">
        <f t="shared" si="15"/>
        <v>0.8551559278884686</v>
      </c>
      <c r="AN46" s="34">
        <f t="shared" si="15"/>
        <v>0</v>
      </c>
      <c r="AO46" s="34">
        <f t="shared" si="15"/>
        <v>0</v>
      </c>
      <c r="AP46" s="34">
        <f t="shared" si="15"/>
        <v>0.7714897664442726</v>
      </c>
      <c r="AQ46" s="34">
        <f t="shared" si="15"/>
        <v>0</v>
      </c>
      <c r="AR46" s="34">
        <f t="shared" si="15"/>
        <v>0.042304845064284516</v>
      </c>
      <c r="AS46" s="34">
        <f t="shared" si="15"/>
        <v>0</v>
      </c>
      <c r="AT46" s="34">
        <f t="shared" si="15"/>
        <v>0</v>
      </c>
      <c r="AU46" s="34">
        <f t="shared" si="15"/>
        <v>0</v>
      </c>
      <c r="AV46" s="34">
        <f t="shared" si="15"/>
        <v>1839.4686394899907</v>
      </c>
      <c r="AW46" s="34">
        <f t="shared" si="15"/>
        <v>459.0579999164648</v>
      </c>
      <c r="AX46" s="34">
        <f t="shared" si="15"/>
        <v>7.443479472612903</v>
      </c>
      <c r="AY46" s="34">
        <f t="shared" si="15"/>
        <v>0</v>
      </c>
      <c r="AZ46" s="34">
        <f t="shared" si="15"/>
        <v>1940.8725716890785</v>
      </c>
      <c r="BA46" s="34">
        <f t="shared" si="15"/>
        <v>0</v>
      </c>
      <c r="BB46" s="34">
        <f t="shared" si="15"/>
        <v>0</v>
      </c>
      <c r="BC46" s="34">
        <f t="shared" si="15"/>
        <v>0</v>
      </c>
      <c r="BD46" s="34">
        <f t="shared" si="15"/>
        <v>0</v>
      </c>
      <c r="BE46" s="34">
        <f t="shared" si="15"/>
        <v>0</v>
      </c>
      <c r="BF46" s="34">
        <f t="shared" si="15"/>
        <v>534.766506271107</v>
      </c>
      <c r="BG46" s="34">
        <f t="shared" si="15"/>
        <v>47.020152987192574</v>
      </c>
      <c r="BH46" s="34">
        <f t="shared" si="15"/>
        <v>0</v>
      </c>
      <c r="BI46" s="34">
        <f t="shared" si="15"/>
        <v>0</v>
      </c>
      <c r="BJ46" s="34">
        <f t="shared" si="15"/>
        <v>147.22085924406701</v>
      </c>
      <c r="BK46" s="35">
        <f t="shared" si="11"/>
        <v>5726.470547167291</v>
      </c>
    </row>
    <row r="47" spans="1:63" ht="12" customHeight="1">
      <c r="A47" s="8"/>
      <c r="B47" s="31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2"/>
    </row>
    <row r="48" spans="1:63" ht="12.75">
      <c r="A48" s="8" t="s">
        <v>16</v>
      </c>
      <c r="B48" s="29" t="s">
        <v>8</v>
      </c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2"/>
    </row>
    <row r="49" spans="1:63" ht="12.75">
      <c r="A49" s="8" t="s">
        <v>59</v>
      </c>
      <c r="B49" s="31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2.75">
      <c r="A50" s="8"/>
      <c r="B50" s="51" t="s">
        <v>118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19.214537654518168</v>
      </c>
      <c r="I50" s="49">
        <v>1.5981973722548135</v>
      </c>
      <c r="J50" s="49">
        <v>0</v>
      </c>
      <c r="K50" s="49">
        <v>0</v>
      </c>
      <c r="L50" s="49">
        <v>15.274349576417691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11.846999079901185</v>
      </c>
      <c r="S50" s="49">
        <v>0.031419481100026105</v>
      </c>
      <c r="T50" s="49">
        <v>0</v>
      </c>
      <c r="U50" s="49">
        <v>0</v>
      </c>
      <c r="V50" s="49">
        <v>3.209436472614567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1.4161564317512967</v>
      </c>
      <c r="AC50" s="49">
        <v>0</v>
      </c>
      <c r="AD50" s="49">
        <v>0</v>
      </c>
      <c r="AE50" s="49">
        <v>0</v>
      </c>
      <c r="AF50" s="49">
        <v>0.6153183378444369</v>
      </c>
      <c r="AG50" s="49">
        <v>0</v>
      </c>
      <c r="AH50" s="49">
        <v>0.0007142223225966882</v>
      </c>
      <c r="AI50" s="49">
        <v>0</v>
      </c>
      <c r="AJ50" s="49">
        <v>0</v>
      </c>
      <c r="AK50" s="49">
        <v>0</v>
      </c>
      <c r="AL50" s="49">
        <v>0.10806173928295515</v>
      </c>
      <c r="AM50" s="49">
        <v>0</v>
      </c>
      <c r="AN50" s="49">
        <v>0</v>
      </c>
      <c r="AO50" s="49">
        <v>0</v>
      </c>
      <c r="AP50" s="49">
        <v>0.09995537062701262</v>
      </c>
      <c r="AQ50" s="49">
        <v>0</v>
      </c>
      <c r="AR50" s="49">
        <v>0.0006098643225646018</v>
      </c>
      <c r="AS50" s="49">
        <v>0</v>
      </c>
      <c r="AT50" s="49">
        <v>0</v>
      </c>
      <c r="AU50" s="49">
        <v>0</v>
      </c>
      <c r="AV50" s="49">
        <v>114.68571636474411</v>
      </c>
      <c r="AW50" s="49">
        <v>106.61039887190867</v>
      </c>
      <c r="AX50" s="49">
        <v>0</v>
      </c>
      <c r="AY50" s="49">
        <v>0</v>
      </c>
      <c r="AZ50" s="49">
        <v>402.1429306879571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35.960743433157134</v>
      </c>
      <c r="BG50" s="49">
        <v>2.716861450478388</v>
      </c>
      <c r="BH50" s="49">
        <v>6.9019817657096745</v>
      </c>
      <c r="BI50" s="49">
        <v>0</v>
      </c>
      <c r="BJ50" s="49">
        <v>44.7087413102489</v>
      </c>
      <c r="BK50" s="50">
        <f>SUM(C50:BJ50)</f>
        <v>767.1431294871614</v>
      </c>
    </row>
    <row r="51" spans="1:63" ht="12.75">
      <c r="A51" s="8"/>
      <c r="B51" s="29" t="s">
        <v>66</v>
      </c>
      <c r="C51" s="34">
        <f>C50</f>
        <v>0</v>
      </c>
      <c r="D51" s="34">
        <f aca="true" t="shared" si="16" ref="D51:BJ51">D50</f>
        <v>0</v>
      </c>
      <c r="E51" s="34">
        <f t="shared" si="16"/>
        <v>0</v>
      </c>
      <c r="F51" s="34">
        <f t="shared" si="16"/>
        <v>0</v>
      </c>
      <c r="G51" s="34">
        <f t="shared" si="16"/>
        <v>0</v>
      </c>
      <c r="H51" s="34">
        <f t="shared" si="16"/>
        <v>19.214537654518168</v>
      </c>
      <c r="I51" s="34">
        <f t="shared" si="16"/>
        <v>1.5981973722548135</v>
      </c>
      <c r="J51" s="34">
        <f t="shared" si="16"/>
        <v>0</v>
      </c>
      <c r="K51" s="34">
        <f t="shared" si="16"/>
        <v>0</v>
      </c>
      <c r="L51" s="34">
        <f t="shared" si="16"/>
        <v>15.274349576417691</v>
      </c>
      <c r="M51" s="34">
        <f t="shared" si="16"/>
        <v>0</v>
      </c>
      <c r="N51" s="34">
        <f t="shared" si="16"/>
        <v>0</v>
      </c>
      <c r="O51" s="34">
        <f t="shared" si="16"/>
        <v>0</v>
      </c>
      <c r="P51" s="34">
        <f t="shared" si="16"/>
        <v>0</v>
      </c>
      <c r="Q51" s="34">
        <f t="shared" si="16"/>
        <v>0</v>
      </c>
      <c r="R51" s="34">
        <f t="shared" si="16"/>
        <v>11.846999079901185</v>
      </c>
      <c r="S51" s="34">
        <f t="shared" si="16"/>
        <v>0.031419481100026105</v>
      </c>
      <c r="T51" s="34">
        <f t="shared" si="16"/>
        <v>0</v>
      </c>
      <c r="U51" s="34">
        <f t="shared" si="16"/>
        <v>0</v>
      </c>
      <c r="V51" s="34">
        <f t="shared" si="16"/>
        <v>3.209436472614567</v>
      </c>
      <c r="W51" s="34">
        <f t="shared" si="16"/>
        <v>0</v>
      </c>
      <c r="X51" s="34">
        <f t="shared" si="16"/>
        <v>0</v>
      </c>
      <c r="Y51" s="34">
        <f t="shared" si="16"/>
        <v>0</v>
      </c>
      <c r="Z51" s="34">
        <f t="shared" si="16"/>
        <v>0</v>
      </c>
      <c r="AA51" s="34">
        <f t="shared" si="16"/>
        <v>0</v>
      </c>
      <c r="AB51" s="34">
        <f t="shared" si="16"/>
        <v>1.4161564317512967</v>
      </c>
      <c r="AC51" s="34">
        <f t="shared" si="16"/>
        <v>0</v>
      </c>
      <c r="AD51" s="34">
        <f t="shared" si="16"/>
        <v>0</v>
      </c>
      <c r="AE51" s="34">
        <f t="shared" si="16"/>
        <v>0</v>
      </c>
      <c r="AF51" s="34">
        <f t="shared" si="16"/>
        <v>0.6153183378444369</v>
      </c>
      <c r="AG51" s="34">
        <f t="shared" si="16"/>
        <v>0</v>
      </c>
      <c r="AH51" s="34">
        <f t="shared" si="16"/>
        <v>0.0007142223225966882</v>
      </c>
      <c r="AI51" s="34">
        <f t="shared" si="16"/>
        <v>0</v>
      </c>
      <c r="AJ51" s="34">
        <f t="shared" si="16"/>
        <v>0</v>
      </c>
      <c r="AK51" s="34">
        <f t="shared" si="16"/>
        <v>0</v>
      </c>
      <c r="AL51" s="34">
        <f t="shared" si="16"/>
        <v>0.10806173928295515</v>
      </c>
      <c r="AM51" s="34">
        <f t="shared" si="16"/>
        <v>0</v>
      </c>
      <c r="AN51" s="34">
        <f t="shared" si="16"/>
        <v>0</v>
      </c>
      <c r="AO51" s="34">
        <f t="shared" si="16"/>
        <v>0</v>
      </c>
      <c r="AP51" s="34">
        <f t="shared" si="16"/>
        <v>0.09995537062701262</v>
      </c>
      <c r="AQ51" s="34">
        <f t="shared" si="16"/>
        <v>0</v>
      </c>
      <c r="AR51" s="34">
        <f t="shared" si="16"/>
        <v>0.0006098643225646018</v>
      </c>
      <c r="AS51" s="34">
        <f t="shared" si="16"/>
        <v>0</v>
      </c>
      <c r="AT51" s="34">
        <f t="shared" si="16"/>
        <v>0</v>
      </c>
      <c r="AU51" s="34">
        <f t="shared" si="16"/>
        <v>0</v>
      </c>
      <c r="AV51" s="34">
        <f t="shared" si="16"/>
        <v>114.68571636474411</v>
      </c>
      <c r="AW51" s="34">
        <f t="shared" si="16"/>
        <v>106.61039887190867</v>
      </c>
      <c r="AX51" s="34">
        <f t="shared" si="16"/>
        <v>0</v>
      </c>
      <c r="AY51" s="34">
        <f t="shared" si="16"/>
        <v>0</v>
      </c>
      <c r="AZ51" s="34">
        <f t="shared" si="16"/>
        <v>402.1429306879571</v>
      </c>
      <c r="BA51" s="34">
        <f t="shared" si="16"/>
        <v>0</v>
      </c>
      <c r="BB51" s="34">
        <f t="shared" si="16"/>
        <v>0</v>
      </c>
      <c r="BC51" s="34">
        <f t="shared" si="16"/>
        <v>0</v>
      </c>
      <c r="BD51" s="34">
        <f t="shared" si="16"/>
        <v>0</v>
      </c>
      <c r="BE51" s="34">
        <f t="shared" si="16"/>
        <v>0</v>
      </c>
      <c r="BF51" s="34">
        <f t="shared" si="16"/>
        <v>35.960743433157134</v>
      </c>
      <c r="BG51" s="34">
        <f t="shared" si="16"/>
        <v>2.716861450478388</v>
      </c>
      <c r="BH51" s="34">
        <f t="shared" si="16"/>
        <v>6.9019817657096745</v>
      </c>
      <c r="BI51" s="34">
        <f t="shared" si="16"/>
        <v>0</v>
      </c>
      <c r="BJ51" s="34">
        <f t="shared" si="16"/>
        <v>44.7087413102489</v>
      </c>
      <c r="BK51" s="35">
        <f>SUM(C51:BJ51)</f>
        <v>767.1431294871614</v>
      </c>
    </row>
    <row r="52" spans="1:63" ht="12.75" customHeight="1">
      <c r="A52" s="8"/>
      <c r="B52" s="31"/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2"/>
    </row>
    <row r="53" spans="1:63" ht="12.75">
      <c r="A53" s="8" t="s">
        <v>4</v>
      </c>
      <c r="B53" s="29" t="s">
        <v>9</v>
      </c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2"/>
    </row>
    <row r="54" spans="1:63" ht="12.75">
      <c r="A54" s="8" t="s">
        <v>59</v>
      </c>
      <c r="B54" s="31" t="s">
        <v>17</v>
      </c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2"/>
    </row>
    <row r="55" spans="1:63" ht="12.75">
      <c r="A55" s="8"/>
      <c r="B55" s="33" t="s">
        <v>84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2">
        <f>SUM(C55:BJ55)</f>
        <v>0</v>
      </c>
    </row>
    <row r="56" spans="1:63" ht="12.75">
      <c r="A56" s="8"/>
      <c r="B56" s="33" t="s">
        <v>68</v>
      </c>
      <c r="C56" s="34">
        <f>SUM(C55)</f>
        <v>0</v>
      </c>
      <c r="D56" s="34">
        <f aca="true" t="shared" si="17" ref="D56:BJ56">SUM(D55)</f>
        <v>0</v>
      </c>
      <c r="E56" s="34">
        <f t="shared" si="17"/>
        <v>0</v>
      </c>
      <c r="F56" s="34">
        <f t="shared" si="17"/>
        <v>0</v>
      </c>
      <c r="G56" s="34">
        <f t="shared" si="17"/>
        <v>0</v>
      </c>
      <c r="H56" s="34">
        <f t="shared" si="17"/>
        <v>0</v>
      </c>
      <c r="I56" s="34">
        <f t="shared" si="17"/>
        <v>0</v>
      </c>
      <c r="J56" s="34">
        <f t="shared" si="17"/>
        <v>0</v>
      </c>
      <c r="K56" s="34">
        <f t="shared" si="17"/>
        <v>0</v>
      </c>
      <c r="L56" s="34">
        <f t="shared" si="17"/>
        <v>0</v>
      </c>
      <c r="M56" s="34">
        <f t="shared" si="17"/>
        <v>0</v>
      </c>
      <c r="N56" s="34">
        <f t="shared" si="17"/>
        <v>0</v>
      </c>
      <c r="O56" s="34">
        <f t="shared" si="17"/>
        <v>0</v>
      </c>
      <c r="P56" s="34">
        <f t="shared" si="17"/>
        <v>0</v>
      </c>
      <c r="Q56" s="34">
        <f t="shared" si="17"/>
        <v>0</v>
      </c>
      <c r="R56" s="34">
        <f t="shared" si="17"/>
        <v>0</v>
      </c>
      <c r="S56" s="34">
        <f t="shared" si="17"/>
        <v>0</v>
      </c>
      <c r="T56" s="34">
        <f t="shared" si="17"/>
        <v>0</v>
      </c>
      <c r="U56" s="34">
        <f t="shared" si="17"/>
        <v>0</v>
      </c>
      <c r="V56" s="34">
        <f t="shared" si="17"/>
        <v>0</v>
      </c>
      <c r="W56" s="34">
        <f t="shared" si="17"/>
        <v>0</v>
      </c>
      <c r="X56" s="34">
        <f t="shared" si="17"/>
        <v>0</v>
      </c>
      <c r="Y56" s="34">
        <f t="shared" si="17"/>
        <v>0</v>
      </c>
      <c r="Z56" s="34">
        <f t="shared" si="17"/>
        <v>0</v>
      </c>
      <c r="AA56" s="34">
        <f t="shared" si="17"/>
        <v>0</v>
      </c>
      <c r="AB56" s="34">
        <f t="shared" si="17"/>
        <v>0</v>
      </c>
      <c r="AC56" s="34">
        <f t="shared" si="17"/>
        <v>0</v>
      </c>
      <c r="AD56" s="34">
        <f t="shared" si="17"/>
        <v>0</v>
      </c>
      <c r="AE56" s="34">
        <f t="shared" si="17"/>
        <v>0</v>
      </c>
      <c r="AF56" s="34">
        <f t="shared" si="17"/>
        <v>0</v>
      </c>
      <c r="AG56" s="34">
        <f t="shared" si="17"/>
        <v>0</v>
      </c>
      <c r="AH56" s="34">
        <f t="shared" si="17"/>
        <v>0</v>
      </c>
      <c r="AI56" s="34">
        <f t="shared" si="17"/>
        <v>0</v>
      </c>
      <c r="AJ56" s="34">
        <f t="shared" si="17"/>
        <v>0</v>
      </c>
      <c r="AK56" s="34">
        <f t="shared" si="17"/>
        <v>0</v>
      </c>
      <c r="AL56" s="34">
        <f t="shared" si="17"/>
        <v>0</v>
      </c>
      <c r="AM56" s="34">
        <f t="shared" si="17"/>
        <v>0</v>
      </c>
      <c r="AN56" s="34">
        <f t="shared" si="17"/>
        <v>0</v>
      </c>
      <c r="AO56" s="34">
        <f t="shared" si="17"/>
        <v>0</v>
      </c>
      <c r="AP56" s="34">
        <f t="shared" si="17"/>
        <v>0</v>
      </c>
      <c r="AQ56" s="34">
        <f t="shared" si="17"/>
        <v>0</v>
      </c>
      <c r="AR56" s="34">
        <f t="shared" si="17"/>
        <v>0</v>
      </c>
      <c r="AS56" s="34">
        <f t="shared" si="17"/>
        <v>0</v>
      </c>
      <c r="AT56" s="34">
        <f t="shared" si="17"/>
        <v>0</v>
      </c>
      <c r="AU56" s="34">
        <f t="shared" si="17"/>
        <v>0</v>
      </c>
      <c r="AV56" s="34">
        <f t="shared" si="17"/>
        <v>0</v>
      </c>
      <c r="AW56" s="34">
        <f t="shared" si="17"/>
        <v>0</v>
      </c>
      <c r="AX56" s="34">
        <f t="shared" si="17"/>
        <v>0</v>
      </c>
      <c r="AY56" s="34">
        <f t="shared" si="17"/>
        <v>0</v>
      </c>
      <c r="AZ56" s="34">
        <f t="shared" si="17"/>
        <v>0</v>
      </c>
      <c r="BA56" s="34">
        <f t="shared" si="17"/>
        <v>0</v>
      </c>
      <c r="BB56" s="34">
        <f t="shared" si="17"/>
        <v>0</v>
      </c>
      <c r="BC56" s="34">
        <f t="shared" si="17"/>
        <v>0</v>
      </c>
      <c r="BD56" s="34">
        <f t="shared" si="17"/>
        <v>0</v>
      </c>
      <c r="BE56" s="34">
        <f t="shared" si="17"/>
        <v>0</v>
      </c>
      <c r="BF56" s="34">
        <f t="shared" si="17"/>
        <v>0</v>
      </c>
      <c r="BG56" s="34">
        <f t="shared" si="17"/>
        <v>0</v>
      </c>
      <c r="BH56" s="34">
        <f t="shared" si="17"/>
        <v>0</v>
      </c>
      <c r="BI56" s="34">
        <f t="shared" si="17"/>
        <v>0</v>
      </c>
      <c r="BJ56" s="34">
        <f t="shared" si="17"/>
        <v>0</v>
      </c>
      <c r="BK56" s="35">
        <f>SUM(C56:BJ56)</f>
        <v>0</v>
      </c>
    </row>
    <row r="57" spans="1:63" ht="12.75">
      <c r="A57" s="8" t="s">
        <v>60</v>
      </c>
      <c r="B57" s="31" t="s">
        <v>18</v>
      </c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2"/>
    </row>
    <row r="58" spans="1:63" ht="12.75">
      <c r="A58" s="8"/>
      <c r="B58" s="33" t="s">
        <v>84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2">
        <f>SUM(C58:BJ58)</f>
        <v>0</v>
      </c>
    </row>
    <row r="59" spans="1:63" ht="12.75">
      <c r="A59" s="8"/>
      <c r="B59" s="33" t="s">
        <v>69</v>
      </c>
      <c r="C59" s="34">
        <f>C58</f>
        <v>0</v>
      </c>
      <c r="D59" s="34">
        <f aca="true" t="shared" si="18" ref="D59:BJ59">D58</f>
        <v>0</v>
      </c>
      <c r="E59" s="34">
        <f t="shared" si="18"/>
        <v>0</v>
      </c>
      <c r="F59" s="34">
        <f t="shared" si="18"/>
        <v>0</v>
      </c>
      <c r="G59" s="34">
        <f t="shared" si="18"/>
        <v>0</v>
      </c>
      <c r="H59" s="34">
        <f t="shared" si="18"/>
        <v>0</v>
      </c>
      <c r="I59" s="34">
        <f t="shared" si="18"/>
        <v>0</v>
      </c>
      <c r="J59" s="34">
        <f t="shared" si="18"/>
        <v>0</v>
      </c>
      <c r="K59" s="34">
        <f t="shared" si="18"/>
        <v>0</v>
      </c>
      <c r="L59" s="34">
        <f t="shared" si="18"/>
        <v>0</v>
      </c>
      <c r="M59" s="34">
        <f t="shared" si="18"/>
        <v>0</v>
      </c>
      <c r="N59" s="34">
        <f t="shared" si="18"/>
        <v>0</v>
      </c>
      <c r="O59" s="34">
        <f t="shared" si="18"/>
        <v>0</v>
      </c>
      <c r="P59" s="34">
        <f t="shared" si="18"/>
        <v>0</v>
      </c>
      <c r="Q59" s="34">
        <f t="shared" si="18"/>
        <v>0</v>
      </c>
      <c r="R59" s="34">
        <f t="shared" si="18"/>
        <v>0</v>
      </c>
      <c r="S59" s="34">
        <f t="shared" si="18"/>
        <v>0</v>
      </c>
      <c r="T59" s="34">
        <f t="shared" si="18"/>
        <v>0</v>
      </c>
      <c r="U59" s="34">
        <f t="shared" si="18"/>
        <v>0</v>
      </c>
      <c r="V59" s="34">
        <f t="shared" si="18"/>
        <v>0</v>
      </c>
      <c r="W59" s="34">
        <f t="shared" si="18"/>
        <v>0</v>
      </c>
      <c r="X59" s="34">
        <f t="shared" si="18"/>
        <v>0</v>
      </c>
      <c r="Y59" s="34">
        <f t="shared" si="18"/>
        <v>0</v>
      </c>
      <c r="Z59" s="34">
        <f t="shared" si="18"/>
        <v>0</v>
      </c>
      <c r="AA59" s="34">
        <f t="shared" si="18"/>
        <v>0</v>
      </c>
      <c r="AB59" s="34">
        <f t="shared" si="18"/>
        <v>0</v>
      </c>
      <c r="AC59" s="34">
        <f t="shared" si="18"/>
        <v>0</v>
      </c>
      <c r="AD59" s="34">
        <f t="shared" si="18"/>
        <v>0</v>
      </c>
      <c r="AE59" s="34">
        <f t="shared" si="18"/>
        <v>0</v>
      </c>
      <c r="AF59" s="34">
        <f t="shared" si="18"/>
        <v>0</v>
      </c>
      <c r="AG59" s="34">
        <f t="shared" si="18"/>
        <v>0</v>
      </c>
      <c r="AH59" s="34">
        <f t="shared" si="18"/>
        <v>0</v>
      </c>
      <c r="AI59" s="34">
        <f t="shared" si="18"/>
        <v>0</v>
      </c>
      <c r="AJ59" s="34">
        <f t="shared" si="18"/>
        <v>0</v>
      </c>
      <c r="AK59" s="34">
        <f t="shared" si="18"/>
        <v>0</v>
      </c>
      <c r="AL59" s="34">
        <f t="shared" si="18"/>
        <v>0</v>
      </c>
      <c r="AM59" s="34">
        <f t="shared" si="18"/>
        <v>0</v>
      </c>
      <c r="AN59" s="34">
        <f t="shared" si="18"/>
        <v>0</v>
      </c>
      <c r="AO59" s="34">
        <f t="shared" si="18"/>
        <v>0</v>
      </c>
      <c r="AP59" s="34">
        <f t="shared" si="18"/>
        <v>0</v>
      </c>
      <c r="AQ59" s="34">
        <f t="shared" si="18"/>
        <v>0</v>
      </c>
      <c r="AR59" s="34">
        <f t="shared" si="18"/>
        <v>0</v>
      </c>
      <c r="AS59" s="34">
        <f t="shared" si="18"/>
        <v>0</v>
      </c>
      <c r="AT59" s="34">
        <f t="shared" si="18"/>
        <v>0</v>
      </c>
      <c r="AU59" s="34">
        <f t="shared" si="18"/>
        <v>0</v>
      </c>
      <c r="AV59" s="34">
        <f t="shared" si="18"/>
        <v>0</v>
      </c>
      <c r="AW59" s="34">
        <f t="shared" si="18"/>
        <v>0</v>
      </c>
      <c r="AX59" s="34">
        <f t="shared" si="18"/>
        <v>0</v>
      </c>
      <c r="AY59" s="34">
        <f t="shared" si="18"/>
        <v>0</v>
      </c>
      <c r="AZ59" s="34">
        <f t="shared" si="18"/>
        <v>0</v>
      </c>
      <c r="BA59" s="34">
        <f t="shared" si="18"/>
        <v>0</v>
      </c>
      <c r="BB59" s="34">
        <f t="shared" si="18"/>
        <v>0</v>
      </c>
      <c r="BC59" s="34">
        <f t="shared" si="18"/>
        <v>0</v>
      </c>
      <c r="BD59" s="34">
        <f t="shared" si="18"/>
        <v>0</v>
      </c>
      <c r="BE59" s="34">
        <f t="shared" si="18"/>
        <v>0</v>
      </c>
      <c r="BF59" s="34">
        <f t="shared" si="18"/>
        <v>0</v>
      </c>
      <c r="BG59" s="34">
        <f t="shared" si="18"/>
        <v>0</v>
      </c>
      <c r="BH59" s="34">
        <f t="shared" si="18"/>
        <v>0</v>
      </c>
      <c r="BI59" s="34">
        <f t="shared" si="18"/>
        <v>0</v>
      </c>
      <c r="BJ59" s="34">
        <f t="shared" si="18"/>
        <v>0</v>
      </c>
      <c r="BK59" s="35">
        <f>SUM(C59:BJ59)</f>
        <v>0</v>
      </c>
    </row>
    <row r="60" spans="1:63" ht="12.75">
      <c r="A60" s="8"/>
      <c r="B60" s="29" t="s">
        <v>67</v>
      </c>
      <c r="C60" s="34">
        <f>C56+C59</f>
        <v>0</v>
      </c>
      <c r="D60" s="34">
        <f aca="true" t="shared" si="19" ref="D60:BJ60">D56+D59</f>
        <v>0</v>
      </c>
      <c r="E60" s="34">
        <f t="shared" si="19"/>
        <v>0</v>
      </c>
      <c r="F60" s="34">
        <f t="shared" si="19"/>
        <v>0</v>
      </c>
      <c r="G60" s="34">
        <f t="shared" si="19"/>
        <v>0</v>
      </c>
      <c r="H60" s="34">
        <f t="shared" si="19"/>
        <v>0</v>
      </c>
      <c r="I60" s="34">
        <f t="shared" si="19"/>
        <v>0</v>
      </c>
      <c r="J60" s="34">
        <f t="shared" si="19"/>
        <v>0</v>
      </c>
      <c r="K60" s="34">
        <f t="shared" si="19"/>
        <v>0</v>
      </c>
      <c r="L60" s="34">
        <f t="shared" si="19"/>
        <v>0</v>
      </c>
      <c r="M60" s="34">
        <f t="shared" si="19"/>
        <v>0</v>
      </c>
      <c r="N60" s="34">
        <f t="shared" si="19"/>
        <v>0</v>
      </c>
      <c r="O60" s="34">
        <f t="shared" si="19"/>
        <v>0</v>
      </c>
      <c r="P60" s="34">
        <f t="shared" si="19"/>
        <v>0</v>
      </c>
      <c r="Q60" s="34">
        <f t="shared" si="19"/>
        <v>0</v>
      </c>
      <c r="R60" s="34">
        <f t="shared" si="19"/>
        <v>0</v>
      </c>
      <c r="S60" s="34">
        <f t="shared" si="19"/>
        <v>0</v>
      </c>
      <c r="T60" s="34">
        <f t="shared" si="19"/>
        <v>0</v>
      </c>
      <c r="U60" s="34">
        <f t="shared" si="19"/>
        <v>0</v>
      </c>
      <c r="V60" s="34">
        <f t="shared" si="19"/>
        <v>0</v>
      </c>
      <c r="W60" s="34">
        <f t="shared" si="19"/>
        <v>0</v>
      </c>
      <c r="X60" s="34">
        <f t="shared" si="19"/>
        <v>0</v>
      </c>
      <c r="Y60" s="34">
        <f t="shared" si="19"/>
        <v>0</v>
      </c>
      <c r="Z60" s="34">
        <f t="shared" si="19"/>
        <v>0</v>
      </c>
      <c r="AA60" s="34">
        <f t="shared" si="19"/>
        <v>0</v>
      </c>
      <c r="AB60" s="34">
        <f t="shared" si="19"/>
        <v>0</v>
      </c>
      <c r="AC60" s="34">
        <f t="shared" si="19"/>
        <v>0</v>
      </c>
      <c r="AD60" s="34">
        <f t="shared" si="19"/>
        <v>0</v>
      </c>
      <c r="AE60" s="34">
        <f t="shared" si="19"/>
        <v>0</v>
      </c>
      <c r="AF60" s="34">
        <f t="shared" si="19"/>
        <v>0</v>
      </c>
      <c r="AG60" s="34">
        <f t="shared" si="19"/>
        <v>0</v>
      </c>
      <c r="AH60" s="34">
        <f t="shared" si="19"/>
        <v>0</v>
      </c>
      <c r="AI60" s="34">
        <f t="shared" si="19"/>
        <v>0</v>
      </c>
      <c r="AJ60" s="34">
        <f t="shared" si="19"/>
        <v>0</v>
      </c>
      <c r="AK60" s="34">
        <f t="shared" si="19"/>
        <v>0</v>
      </c>
      <c r="AL60" s="34">
        <f t="shared" si="19"/>
        <v>0</v>
      </c>
      <c r="AM60" s="34">
        <f t="shared" si="19"/>
        <v>0</v>
      </c>
      <c r="AN60" s="34">
        <f t="shared" si="19"/>
        <v>0</v>
      </c>
      <c r="AO60" s="34">
        <f t="shared" si="19"/>
        <v>0</v>
      </c>
      <c r="AP60" s="34">
        <f t="shared" si="19"/>
        <v>0</v>
      </c>
      <c r="AQ60" s="34">
        <f t="shared" si="19"/>
        <v>0</v>
      </c>
      <c r="AR60" s="34">
        <f t="shared" si="19"/>
        <v>0</v>
      </c>
      <c r="AS60" s="34">
        <f t="shared" si="19"/>
        <v>0</v>
      </c>
      <c r="AT60" s="34">
        <f t="shared" si="19"/>
        <v>0</v>
      </c>
      <c r="AU60" s="34">
        <f t="shared" si="19"/>
        <v>0</v>
      </c>
      <c r="AV60" s="34">
        <f t="shared" si="19"/>
        <v>0</v>
      </c>
      <c r="AW60" s="34">
        <f t="shared" si="19"/>
        <v>0</v>
      </c>
      <c r="AX60" s="34">
        <f t="shared" si="19"/>
        <v>0</v>
      </c>
      <c r="AY60" s="34">
        <f t="shared" si="19"/>
        <v>0</v>
      </c>
      <c r="AZ60" s="34">
        <f t="shared" si="19"/>
        <v>0</v>
      </c>
      <c r="BA60" s="34">
        <f t="shared" si="19"/>
        <v>0</v>
      </c>
      <c r="BB60" s="34">
        <f t="shared" si="19"/>
        <v>0</v>
      </c>
      <c r="BC60" s="34">
        <f t="shared" si="19"/>
        <v>0</v>
      </c>
      <c r="BD60" s="34">
        <f t="shared" si="19"/>
        <v>0</v>
      </c>
      <c r="BE60" s="34">
        <f t="shared" si="19"/>
        <v>0</v>
      </c>
      <c r="BF60" s="34">
        <f t="shared" si="19"/>
        <v>0</v>
      </c>
      <c r="BG60" s="34">
        <f t="shared" si="19"/>
        <v>0</v>
      </c>
      <c r="BH60" s="34">
        <f t="shared" si="19"/>
        <v>0</v>
      </c>
      <c r="BI60" s="34">
        <f t="shared" si="19"/>
        <v>0</v>
      </c>
      <c r="BJ60" s="34">
        <f t="shared" si="19"/>
        <v>0</v>
      </c>
      <c r="BK60" s="35">
        <f>SUM(C60:BJ60)</f>
        <v>0</v>
      </c>
    </row>
    <row r="61" spans="1:63" ht="4.5" customHeight="1">
      <c r="A61" s="8"/>
      <c r="B61" s="31"/>
      <c r="C61" s="7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2"/>
    </row>
    <row r="62" spans="1:63" ht="12.75">
      <c r="A62" s="8" t="s">
        <v>19</v>
      </c>
      <c r="B62" s="29" t="s">
        <v>20</v>
      </c>
      <c r="C62" s="70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2"/>
    </row>
    <row r="63" spans="1:63" ht="12.75">
      <c r="A63" s="8" t="s">
        <v>59</v>
      </c>
      <c r="B63" s="31" t="s">
        <v>21</v>
      </c>
      <c r="C63" s="70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2"/>
    </row>
    <row r="64" spans="1:63" ht="12.75">
      <c r="A64" s="8"/>
      <c r="B64" s="33" t="s">
        <v>122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1.8064990037483089</v>
      </c>
      <c r="I64" s="36">
        <v>1.612592284548357</v>
      </c>
      <c r="J64" s="36">
        <v>0</v>
      </c>
      <c r="K64" s="36">
        <v>0</v>
      </c>
      <c r="L64" s="36">
        <v>7.2357886145004455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0.9286784433807236</v>
      </c>
      <c r="S64" s="36">
        <v>1.0660026580968036</v>
      </c>
      <c r="T64" s="36">
        <v>0</v>
      </c>
      <c r="U64" s="36">
        <v>0</v>
      </c>
      <c r="V64" s="36">
        <v>0.6419051095640685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0.04101244842970837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0.00014491280644467373</v>
      </c>
      <c r="AI64" s="36">
        <v>0</v>
      </c>
      <c r="AJ64" s="36">
        <v>0</v>
      </c>
      <c r="AK64" s="36">
        <v>0</v>
      </c>
      <c r="AL64" s="36">
        <v>0.0036581901158510045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4.343722581339083E-05</v>
      </c>
      <c r="AS64" s="36">
        <v>0</v>
      </c>
      <c r="AT64" s="36">
        <v>0</v>
      </c>
      <c r="AU64" s="36">
        <v>0</v>
      </c>
      <c r="AV64" s="36">
        <v>19.825035436749694</v>
      </c>
      <c r="AW64" s="36">
        <v>13.69812696861344</v>
      </c>
      <c r="AX64" s="36">
        <v>0</v>
      </c>
      <c r="AY64" s="36">
        <v>0</v>
      </c>
      <c r="AZ64" s="36">
        <v>62.14742864602939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8.527757299672489</v>
      </c>
      <c r="BG64" s="36">
        <v>0.5011723384833352</v>
      </c>
      <c r="BH64" s="36">
        <v>0</v>
      </c>
      <c r="BI64" s="36">
        <v>0</v>
      </c>
      <c r="BJ64" s="36">
        <v>4.7675274050028635</v>
      </c>
      <c r="BK64" s="32">
        <f>SUM(C64:BJ64)</f>
        <v>122.80337319696773</v>
      </c>
    </row>
    <row r="65" spans="1:63" ht="12.75">
      <c r="A65" s="8"/>
      <c r="B65" s="29" t="s">
        <v>66</v>
      </c>
      <c r="C65" s="34">
        <f>C64</f>
        <v>0</v>
      </c>
      <c r="D65" s="34">
        <f aca="true" t="shared" si="20" ref="D65:BJ65">D64</f>
        <v>0</v>
      </c>
      <c r="E65" s="34">
        <f t="shared" si="20"/>
        <v>0</v>
      </c>
      <c r="F65" s="34">
        <f t="shared" si="20"/>
        <v>0</v>
      </c>
      <c r="G65" s="34">
        <f t="shared" si="20"/>
        <v>0</v>
      </c>
      <c r="H65" s="34">
        <f t="shared" si="20"/>
        <v>1.8064990037483089</v>
      </c>
      <c r="I65" s="34">
        <f t="shared" si="20"/>
        <v>1.612592284548357</v>
      </c>
      <c r="J65" s="34">
        <f t="shared" si="20"/>
        <v>0</v>
      </c>
      <c r="K65" s="34">
        <f t="shared" si="20"/>
        <v>0</v>
      </c>
      <c r="L65" s="34">
        <f t="shared" si="20"/>
        <v>7.2357886145004455</v>
      </c>
      <c r="M65" s="34">
        <f t="shared" si="20"/>
        <v>0</v>
      </c>
      <c r="N65" s="34">
        <f t="shared" si="20"/>
        <v>0</v>
      </c>
      <c r="O65" s="34">
        <f t="shared" si="20"/>
        <v>0</v>
      </c>
      <c r="P65" s="34">
        <f t="shared" si="20"/>
        <v>0</v>
      </c>
      <c r="Q65" s="34">
        <f t="shared" si="20"/>
        <v>0</v>
      </c>
      <c r="R65" s="34">
        <f t="shared" si="20"/>
        <v>0.9286784433807236</v>
      </c>
      <c r="S65" s="34">
        <f t="shared" si="20"/>
        <v>1.0660026580968036</v>
      </c>
      <c r="T65" s="34">
        <f t="shared" si="20"/>
        <v>0</v>
      </c>
      <c r="U65" s="34">
        <f t="shared" si="20"/>
        <v>0</v>
      </c>
      <c r="V65" s="34">
        <f t="shared" si="20"/>
        <v>0.6419051095640685</v>
      </c>
      <c r="W65" s="34">
        <f t="shared" si="20"/>
        <v>0</v>
      </c>
      <c r="X65" s="34">
        <f t="shared" si="20"/>
        <v>0</v>
      </c>
      <c r="Y65" s="34">
        <f t="shared" si="20"/>
        <v>0</v>
      </c>
      <c r="Z65" s="34">
        <f t="shared" si="20"/>
        <v>0</v>
      </c>
      <c r="AA65" s="34">
        <f t="shared" si="20"/>
        <v>0</v>
      </c>
      <c r="AB65" s="34">
        <f t="shared" si="20"/>
        <v>0.04101244842970837</v>
      </c>
      <c r="AC65" s="34">
        <f t="shared" si="20"/>
        <v>0</v>
      </c>
      <c r="AD65" s="34">
        <f t="shared" si="20"/>
        <v>0</v>
      </c>
      <c r="AE65" s="34">
        <f t="shared" si="20"/>
        <v>0</v>
      </c>
      <c r="AF65" s="34">
        <f t="shared" si="20"/>
        <v>0</v>
      </c>
      <c r="AG65" s="34">
        <f t="shared" si="20"/>
        <v>0</v>
      </c>
      <c r="AH65" s="34">
        <f t="shared" si="20"/>
        <v>0.00014491280644467373</v>
      </c>
      <c r="AI65" s="34">
        <f t="shared" si="20"/>
        <v>0</v>
      </c>
      <c r="AJ65" s="34">
        <f t="shared" si="20"/>
        <v>0</v>
      </c>
      <c r="AK65" s="34">
        <f t="shared" si="20"/>
        <v>0</v>
      </c>
      <c r="AL65" s="34">
        <f t="shared" si="20"/>
        <v>0.0036581901158510045</v>
      </c>
      <c r="AM65" s="34">
        <f t="shared" si="20"/>
        <v>0</v>
      </c>
      <c r="AN65" s="34">
        <f t="shared" si="20"/>
        <v>0</v>
      </c>
      <c r="AO65" s="34">
        <f t="shared" si="20"/>
        <v>0</v>
      </c>
      <c r="AP65" s="34">
        <f t="shared" si="20"/>
        <v>0</v>
      </c>
      <c r="AQ65" s="34">
        <f t="shared" si="20"/>
        <v>0</v>
      </c>
      <c r="AR65" s="34">
        <f t="shared" si="20"/>
        <v>4.343722581339083E-05</v>
      </c>
      <c r="AS65" s="34">
        <f t="shared" si="20"/>
        <v>0</v>
      </c>
      <c r="AT65" s="34">
        <f t="shared" si="20"/>
        <v>0</v>
      </c>
      <c r="AU65" s="34">
        <f t="shared" si="20"/>
        <v>0</v>
      </c>
      <c r="AV65" s="34">
        <f t="shared" si="20"/>
        <v>19.825035436749694</v>
      </c>
      <c r="AW65" s="34">
        <f t="shared" si="20"/>
        <v>13.69812696861344</v>
      </c>
      <c r="AX65" s="34">
        <f t="shared" si="20"/>
        <v>0</v>
      </c>
      <c r="AY65" s="34">
        <f t="shared" si="20"/>
        <v>0</v>
      </c>
      <c r="AZ65" s="34">
        <f t="shared" si="20"/>
        <v>62.14742864602939</v>
      </c>
      <c r="BA65" s="34">
        <f t="shared" si="20"/>
        <v>0</v>
      </c>
      <c r="BB65" s="34">
        <f t="shared" si="20"/>
        <v>0</v>
      </c>
      <c r="BC65" s="34">
        <f t="shared" si="20"/>
        <v>0</v>
      </c>
      <c r="BD65" s="34">
        <f t="shared" si="20"/>
        <v>0</v>
      </c>
      <c r="BE65" s="34">
        <f t="shared" si="20"/>
        <v>0</v>
      </c>
      <c r="BF65" s="34">
        <f t="shared" si="20"/>
        <v>8.527757299672489</v>
      </c>
      <c r="BG65" s="34">
        <f t="shared" si="20"/>
        <v>0.5011723384833352</v>
      </c>
      <c r="BH65" s="34">
        <f t="shared" si="20"/>
        <v>0</v>
      </c>
      <c r="BI65" s="34">
        <f t="shared" si="20"/>
        <v>0</v>
      </c>
      <c r="BJ65" s="34">
        <f t="shared" si="20"/>
        <v>4.7675274050028635</v>
      </c>
      <c r="BK65" s="35">
        <f>SUM(C65:BJ65)</f>
        <v>122.80337319696773</v>
      </c>
    </row>
    <row r="66" spans="1:63" ht="4.5" customHeight="1">
      <c r="A66" s="8"/>
      <c r="B66" s="29"/>
      <c r="C66" s="70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2"/>
    </row>
    <row r="67" spans="1:63" ht="12.75">
      <c r="A67" s="8"/>
      <c r="B67" s="40" t="s">
        <v>82</v>
      </c>
      <c r="C67" s="41">
        <f aca="true" t="shared" si="21" ref="C67:BJ67">C31+C46+C51+C60+C65</f>
        <v>0</v>
      </c>
      <c r="D67" s="41">
        <f t="shared" si="21"/>
        <v>13.713122136967742</v>
      </c>
      <c r="E67" s="41">
        <f t="shared" si="21"/>
        <v>0</v>
      </c>
      <c r="F67" s="41">
        <f t="shared" si="21"/>
        <v>0</v>
      </c>
      <c r="G67" s="41">
        <f t="shared" si="21"/>
        <v>0</v>
      </c>
      <c r="H67" s="41">
        <f t="shared" si="21"/>
        <v>127.0572193824544</v>
      </c>
      <c r="I67" s="41">
        <f t="shared" si="21"/>
        <v>1261.227466647175</v>
      </c>
      <c r="J67" s="41">
        <f t="shared" si="21"/>
        <v>39.566733185516135</v>
      </c>
      <c r="K67" s="41">
        <f t="shared" si="21"/>
        <v>0</v>
      </c>
      <c r="L67" s="41">
        <f t="shared" si="21"/>
        <v>256.74569502164223</v>
      </c>
      <c r="M67" s="41">
        <f t="shared" si="21"/>
        <v>0</v>
      </c>
      <c r="N67" s="41">
        <f t="shared" si="21"/>
        <v>0.0005142219999999999</v>
      </c>
      <c r="O67" s="41">
        <f t="shared" si="21"/>
        <v>0</v>
      </c>
      <c r="P67" s="41">
        <f t="shared" si="21"/>
        <v>0</v>
      </c>
      <c r="Q67" s="41">
        <f t="shared" si="21"/>
        <v>0</v>
      </c>
      <c r="R67" s="41">
        <f t="shared" si="21"/>
        <v>59.301815614674645</v>
      </c>
      <c r="S67" s="41">
        <f t="shared" si="21"/>
        <v>106.57286222395386</v>
      </c>
      <c r="T67" s="41">
        <f t="shared" si="21"/>
        <v>0</v>
      </c>
      <c r="U67" s="41">
        <f t="shared" si="21"/>
        <v>0</v>
      </c>
      <c r="V67" s="41">
        <f t="shared" si="21"/>
        <v>27.973728699228744</v>
      </c>
      <c r="W67" s="41">
        <f t="shared" si="21"/>
        <v>0</v>
      </c>
      <c r="X67" s="41">
        <f t="shared" si="21"/>
        <v>0</v>
      </c>
      <c r="Y67" s="41">
        <f t="shared" si="21"/>
        <v>0</v>
      </c>
      <c r="Z67" s="41">
        <f t="shared" si="21"/>
        <v>0</v>
      </c>
      <c r="AA67" s="41">
        <f t="shared" si="21"/>
        <v>0</v>
      </c>
      <c r="AB67" s="41">
        <f t="shared" si="21"/>
        <v>27.929588451505435</v>
      </c>
      <c r="AC67" s="41">
        <f t="shared" si="21"/>
        <v>7.048897778923307</v>
      </c>
      <c r="AD67" s="41">
        <f t="shared" si="21"/>
        <v>0</v>
      </c>
      <c r="AE67" s="41">
        <f t="shared" si="21"/>
        <v>0</v>
      </c>
      <c r="AF67" s="41">
        <f t="shared" si="21"/>
        <v>14.39795624095908</v>
      </c>
      <c r="AG67" s="41">
        <f t="shared" si="21"/>
        <v>0</v>
      </c>
      <c r="AH67" s="41">
        <f t="shared" si="21"/>
        <v>0.05585797061314395</v>
      </c>
      <c r="AI67" s="41">
        <f t="shared" si="21"/>
        <v>0</v>
      </c>
      <c r="AJ67" s="41">
        <f t="shared" si="21"/>
        <v>0</v>
      </c>
      <c r="AK67" s="41">
        <f t="shared" si="21"/>
        <v>0</v>
      </c>
      <c r="AL67" s="41">
        <f t="shared" si="21"/>
        <v>29.18961751863768</v>
      </c>
      <c r="AM67" s="41">
        <f t="shared" si="21"/>
        <v>12.045280875980772</v>
      </c>
      <c r="AN67" s="41">
        <f t="shared" si="21"/>
        <v>0</v>
      </c>
      <c r="AO67" s="41">
        <f t="shared" si="21"/>
        <v>0</v>
      </c>
      <c r="AP67" s="41">
        <f t="shared" si="21"/>
        <v>21.40352966969551</v>
      </c>
      <c r="AQ67" s="41">
        <f t="shared" si="21"/>
        <v>0</v>
      </c>
      <c r="AR67" s="41">
        <f t="shared" si="21"/>
        <v>1.010876359902985</v>
      </c>
      <c r="AS67" s="41">
        <f t="shared" si="21"/>
        <v>0</v>
      </c>
      <c r="AT67" s="41">
        <f t="shared" si="21"/>
        <v>0</v>
      </c>
      <c r="AU67" s="41">
        <f t="shared" si="21"/>
        <v>0</v>
      </c>
      <c r="AV67" s="41">
        <f t="shared" si="21"/>
        <v>2044.1312389659138</v>
      </c>
      <c r="AW67" s="41">
        <f t="shared" si="21"/>
        <v>1072.380810358656</v>
      </c>
      <c r="AX67" s="41">
        <f t="shared" si="21"/>
        <v>7.443479472612903</v>
      </c>
      <c r="AY67" s="41">
        <f t="shared" si="21"/>
        <v>0</v>
      </c>
      <c r="AZ67" s="41">
        <f t="shared" si="21"/>
        <v>2809.2062513248625</v>
      </c>
      <c r="BA67" s="41">
        <f t="shared" si="21"/>
        <v>0</v>
      </c>
      <c r="BB67" s="41">
        <f t="shared" si="21"/>
        <v>0</v>
      </c>
      <c r="BC67" s="41">
        <f t="shared" si="21"/>
        <v>0</v>
      </c>
      <c r="BD67" s="41">
        <f t="shared" si="21"/>
        <v>0</v>
      </c>
      <c r="BE67" s="41">
        <f t="shared" si="21"/>
        <v>0</v>
      </c>
      <c r="BF67" s="41">
        <f t="shared" si="21"/>
        <v>635.3086688754595</v>
      </c>
      <c r="BG67" s="41">
        <f t="shared" si="21"/>
        <v>101.01238150511739</v>
      </c>
      <c r="BH67" s="41">
        <f t="shared" si="21"/>
        <v>6.9019817657096745</v>
      </c>
      <c r="BI67" s="41">
        <f t="shared" si="21"/>
        <v>0</v>
      </c>
      <c r="BJ67" s="41">
        <f t="shared" si="21"/>
        <v>299.83505471687045</v>
      </c>
      <c r="BK67" s="35">
        <f>SUM(C67:BJ67)</f>
        <v>8981.460628985033</v>
      </c>
    </row>
    <row r="68" spans="1:63" ht="4.5" customHeight="1">
      <c r="A68" s="8"/>
      <c r="B68" s="40"/>
      <c r="C68" s="78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9"/>
    </row>
    <row r="69" spans="1:63" ht="14.25" customHeight="1">
      <c r="A69" s="8" t="s">
        <v>5</v>
      </c>
      <c r="B69" s="42" t="s">
        <v>23</v>
      </c>
      <c r="C69" s="78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9"/>
    </row>
    <row r="70" spans="1:63" ht="12.75">
      <c r="A70" s="8"/>
      <c r="B70" s="33" t="s">
        <v>84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  <c r="AU70" s="43">
        <v>0</v>
      </c>
      <c r="AV70" s="43">
        <v>0</v>
      </c>
      <c r="AW70" s="43">
        <v>0</v>
      </c>
      <c r="AX70" s="43">
        <v>0</v>
      </c>
      <c r="AY70" s="43">
        <v>0</v>
      </c>
      <c r="AZ70" s="43">
        <v>0</v>
      </c>
      <c r="BA70" s="43">
        <v>0</v>
      </c>
      <c r="BB70" s="43">
        <v>0</v>
      </c>
      <c r="BC70" s="43">
        <v>0</v>
      </c>
      <c r="BD70" s="43">
        <v>0</v>
      </c>
      <c r="BE70" s="43">
        <v>0</v>
      </c>
      <c r="BF70" s="43">
        <v>0</v>
      </c>
      <c r="BG70" s="43">
        <v>0</v>
      </c>
      <c r="BH70" s="43">
        <v>0</v>
      </c>
      <c r="BI70" s="43">
        <v>0</v>
      </c>
      <c r="BJ70" s="43">
        <v>0</v>
      </c>
      <c r="BK70" s="32">
        <f>SUM(C70:BJ70)</f>
        <v>0</v>
      </c>
    </row>
    <row r="71" spans="1:63" ht="13.5" thickBot="1">
      <c r="A71" s="13"/>
      <c r="B71" s="29" t="s">
        <v>66</v>
      </c>
      <c r="C71" s="44">
        <f aca="true" t="shared" si="22" ref="C71:BI71">C70</f>
        <v>0</v>
      </c>
      <c r="D71" s="44">
        <f t="shared" si="22"/>
        <v>0</v>
      </c>
      <c r="E71" s="44">
        <f t="shared" si="22"/>
        <v>0</v>
      </c>
      <c r="F71" s="44">
        <f t="shared" si="22"/>
        <v>0</v>
      </c>
      <c r="G71" s="44">
        <f t="shared" si="22"/>
        <v>0</v>
      </c>
      <c r="H71" s="44">
        <f t="shared" si="22"/>
        <v>0</v>
      </c>
      <c r="I71" s="44">
        <f t="shared" si="22"/>
        <v>0</v>
      </c>
      <c r="J71" s="44">
        <f t="shared" si="22"/>
        <v>0</v>
      </c>
      <c r="K71" s="44">
        <f t="shared" si="22"/>
        <v>0</v>
      </c>
      <c r="L71" s="44">
        <f t="shared" si="22"/>
        <v>0</v>
      </c>
      <c r="M71" s="44">
        <f t="shared" si="22"/>
        <v>0</v>
      </c>
      <c r="N71" s="44">
        <f t="shared" si="22"/>
        <v>0</v>
      </c>
      <c r="O71" s="44">
        <f t="shared" si="22"/>
        <v>0</v>
      </c>
      <c r="P71" s="44">
        <f t="shared" si="22"/>
        <v>0</v>
      </c>
      <c r="Q71" s="44">
        <f t="shared" si="22"/>
        <v>0</v>
      </c>
      <c r="R71" s="44">
        <f t="shared" si="22"/>
        <v>0</v>
      </c>
      <c r="S71" s="44">
        <f t="shared" si="22"/>
        <v>0</v>
      </c>
      <c r="T71" s="44">
        <f t="shared" si="22"/>
        <v>0</v>
      </c>
      <c r="U71" s="44">
        <f t="shared" si="22"/>
        <v>0</v>
      </c>
      <c r="V71" s="44">
        <f t="shared" si="22"/>
        <v>0</v>
      </c>
      <c r="W71" s="44">
        <f t="shared" si="22"/>
        <v>0</v>
      </c>
      <c r="X71" s="44">
        <f t="shared" si="22"/>
        <v>0</v>
      </c>
      <c r="Y71" s="44">
        <f t="shared" si="22"/>
        <v>0</v>
      </c>
      <c r="Z71" s="44">
        <f t="shared" si="22"/>
        <v>0</v>
      </c>
      <c r="AA71" s="44">
        <f t="shared" si="22"/>
        <v>0</v>
      </c>
      <c r="AB71" s="44">
        <f t="shared" si="22"/>
        <v>0</v>
      </c>
      <c r="AC71" s="44">
        <f t="shared" si="22"/>
        <v>0</v>
      </c>
      <c r="AD71" s="44">
        <f t="shared" si="22"/>
        <v>0</v>
      </c>
      <c r="AE71" s="44">
        <f t="shared" si="22"/>
        <v>0</v>
      </c>
      <c r="AF71" s="44">
        <f t="shared" si="22"/>
        <v>0</v>
      </c>
      <c r="AG71" s="44">
        <f t="shared" si="22"/>
        <v>0</v>
      </c>
      <c r="AH71" s="44">
        <f t="shared" si="22"/>
        <v>0</v>
      </c>
      <c r="AI71" s="44">
        <f t="shared" si="22"/>
        <v>0</v>
      </c>
      <c r="AJ71" s="44">
        <f t="shared" si="22"/>
        <v>0</v>
      </c>
      <c r="AK71" s="44">
        <f t="shared" si="22"/>
        <v>0</v>
      </c>
      <c r="AL71" s="44">
        <f t="shared" si="22"/>
        <v>0</v>
      </c>
      <c r="AM71" s="44">
        <f t="shared" si="22"/>
        <v>0</v>
      </c>
      <c r="AN71" s="44">
        <f t="shared" si="22"/>
        <v>0</v>
      </c>
      <c r="AO71" s="44">
        <f t="shared" si="22"/>
        <v>0</v>
      </c>
      <c r="AP71" s="44">
        <f t="shared" si="22"/>
        <v>0</v>
      </c>
      <c r="AQ71" s="44">
        <f t="shared" si="22"/>
        <v>0</v>
      </c>
      <c r="AR71" s="44">
        <f t="shared" si="22"/>
        <v>0</v>
      </c>
      <c r="AS71" s="44">
        <f t="shared" si="22"/>
        <v>0</v>
      </c>
      <c r="AT71" s="44">
        <f t="shared" si="22"/>
        <v>0</v>
      </c>
      <c r="AU71" s="44">
        <f t="shared" si="22"/>
        <v>0</v>
      </c>
      <c r="AV71" s="44">
        <f t="shared" si="22"/>
        <v>0</v>
      </c>
      <c r="AW71" s="44">
        <f t="shared" si="22"/>
        <v>0</v>
      </c>
      <c r="AX71" s="44">
        <f t="shared" si="22"/>
        <v>0</v>
      </c>
      <c r="AY71" s="44">
        <f t="shared" si="22"/>
        <v>0</v>
      </c>
      <c r="AZ71" s="44">
        <f t="shared" si="22"/>
        <v>0</v>
      </c>
      <c r="BA71" s="44">
        <f t="shared" si="22"/>
        <v>0</v>
      </c>
      <c r="BB71" s="44">
        <f t="shared" si="22"/>
        <v>0</v>
      </c>
      <c r="BC71" s="44">
        <f t="shared" si="22"/>
        <v>0</v>
      </c>
      <c r="BD71" s="44">
        <f t="shared" si="22"/>
        <v>0</v>
      </c>
      <c r="BE71" s="44">
        <f t="shared" si="22"/>
        <v>0</v>
      </c>
      <c r="BF71" s="44">
        <f t="shared" si="22"/>
        <v>0</v>
      </c>
      <c r="BG71" s="44">
        <f t="shared" si="22"/>
        <v>0</v>
      </c>
      <c r="BH71" s="44">
        <f t="shared" si="22"/>
        <v>0</v>
      </c>
      <c r="BI71" s="44">
        <f t="shared" si="22"/>
        <v>0</v>
      </c>
      <c r="BJ71" s="44">
        <f>BJ70</f>
        <v>0</v>
      </c>
      <c r="BK71" s="35">
        <f>SUM(C71:BJ71)</f>
        <v>0</v>
      </c>
    </row>
    <row r="72" spans="1:2" ht="6" customHeight="1">
      <c r="A72" s="4"/>
      <c r="B72" s="45"/>
    </row>
    <row r="73" spans="1:12" ht="12.75">
      <c r="A73" s="4"/>
      <c r="B73" s="39" t="s">
        <v>107</v>
      </c>
      <c r="L73" s="46" t="s">
        <v>35</v>
      </c>
    </row>
    <row r="74" spans="1:12" ht="12.75">
      <c r="A74" s="4"/>
      <c r="B74" s="39" t="s">
        <v>106</v>
      </c>
      <c r="L74" s="39" t="s">
        <v>28</v>
      </c>
    </row>
    <row r="75" ht="12.75">
      <c r="L75" s="39" t="s">
        <v>29</v>
      </c>
    </row>
    <row r="76" spans="2:12" ht="12.75">
      <c r="B76" s="39" t="s">
        <v>31</v>
      </c>
      <c r="L76" s="39" t="s">
        <v>81</v>
      </c>
    </row>
    <row r="77" spans="2:12" ht="12.75">
      <c r="B77" s="39" t="s">
        <v>32</v>
      </c>
      <c r="L77" s="39" t="s">
        <v>83</v>
      </c>
    </row>
    <row r="78" spans="2:12" ht="12.75">
      <c r="B78" s="39"/>
      <c r="L78" s="39" t="s">
        <v>30</v>
      </c>
    </row>
    <row r="86" ht="12.75">
      <c r="B86" s="39"/>
    </row>
  </sheetData>
  <sheetProtection/>
  <mergeCells count="49">
    <mergeCell ref="C63:BK63"/>
    <mergeCell ref="C34:BK34"/>
    <mergeCell ref="C32:BK32"/>
    <mergeCell ref="C37:BK37"/>
    <mergeCell ref="C47:BK47"/>
    <mergeCell ref="C66:BK66"/>
    <mergeCell ref="C52:BK52"/>
    <mergeCell ref="A1:A5"/>
    <mergeCell ref="C49:BK49"/>
    <mergeCell ref="C68:BK68"/>
    <mergeCell ref="C69:BK69"/>
    <mergeCell ref="C53:BK53"/>
    <mergeCell ref="C54:BK54"/>
    <mergeCell ref="C57:BK57"/>
    <mergeCell ref="C61:BK61"/>
    <mergeCell ref="C62:BK62"/>
    <mergeCell ref="C48:BK48"/>
    <mergeCell ref="C11:BK11"/>
    <mergeCell ref="C14:BK14"/>
    <mergeCell ref="C17:BK17"/>
    <mergeCell ref="C20:BK20"/>
    <mergeCell ref="C23:BK23"/>
    <mergeCell ref="C33:BK33"/>
    <mergeCell ref="W2:AP2"/>
    <mergeCell ref="AQ2:BJ2"/>
    <mergeCell ref="M3:V3"/>
    <mergeCell ref="W3:AF3"/>
    <mergeCell ref="AG3:AP3"/>
    <mergeCell ref="AQ3:AZ3"/>
    <mergeCell ref="C1:BK1"/>
    <mergeCell ref="BA3:BJ3"/>
    <mergeCell ref="BK2:BK5"/>
    <mergeCell ref="B1:B5"/>
    <mergeCell ref="C7:BK7"/>
    <mergeCell ref="C6:BK6"/>
    <mergeCell ref="C3:L3"/>
    <mergeCell ref="H4:L4"/>
    <mergeCell ref="R4:V4"/>
    <mergeCell ref="C2:V2"/>
    <mergeCell ref="BF4:BJ4"/>
    <mergeCell ref="AV4:AZ4"/>
    <mergeCell ref="C4:G4"/>
    <mergeCell ref="M4:Q4"/>
    <mergeCell ref="W4:AA4"/>
    <mergeCell ref="AQ4:AU4"/>
    <mergeCell ref="BA4:BE4"/>
    <mergeCell ref="AB4:AF4"/>
    <mergeCell ref="AL4:AP4"/>
    <mergeCell ref="AG4:AK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39.57421875" style="0" customWidth="1"/>
    <col min="4" max="4" width="9.5742187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1" max="11" width="10.28125" style="0" bestFit="1" customWidth="1"/>
    <col min="12" max="12" width="20.00390625" style="0" bestFit="1" customWidth="1"/>
  </cols>
  <sheetData>
    <row r="2" spans="2:12" ht="12.75">
      <c r="B2" s="83" t="s">
        <v>126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12.75">
      <c r="B3" s="83" t="s">
        <v>85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30">
      <c r="B4" s="15" t="s">
        <v>58</v>
      </c>
      <c r="C4" s="12" t="s">
        <v>36</v>
      </c>
      <c r="D4" s="12" t="s">
        <v>70</v>
      </c>
      <c r="E4" s="12" t="s">
        <v>71</v>
      </c>
      <c r="F4" s="12" t="s">
        <v>7</v>
      </c>
      <c r="G4" s="12" t="s">
        <v>102</v>
      </c>
      <c r="H4" s="12" t="s">
        <v>20</v>
      </c>
      <c r="I4" s="12" t="s">
        <v>77</v>
      </c>
      <c r="J4" s="12" t="s">
        <v>78</v>
      </c>
      <c r="K4" s="12" t="s">
        <v>57</v>
      </c>
      <c r="L4" s="12" t="s">
        <v>79</v>
      </c>
    </row>
    <row r="5" spans="2:12" ht="12.75">
      <c r="B5" s="9">
        <v>1</v>
      </c>
      <c r="C5" s="11" t="s">
        <v>96</v>
      </c>
      <c r="D5" s="19">
        <v>0</v>
      </c>
      <c r="E5" s="19">
        <v>0.3487958954974099</v>
      </c>
      <c r="F5" s="19">
        <v>0.10052904223444845</v>
      </c>
      <c r="G5" s="19">
        <v>0.022050039648158742</v>
      </c>
      <c r="H5" s="14">
        <v>0.0010649376448736221</v>
      </c>
      <c r="I5" s="14">
        <v>0</v>
      </c>
      <c r="J5" s="14">
        <v>0</v>
      </c>
      <c r="K5" s="14">
        <f>SUM(D5:J5)</f>
        <v>0.47243991502489074</v>
      </c>
      <c r="L5" s="14">
        <v>0</v>
      </c>
    </row>
    <row r="6" spans="2:12" ht="12.75">
      <c r="B6" s="9">
        <v>2</v>
      </c>
      <c r="C6" s="11" t="s">
        <v>99</v>
      </c>
      <c r="D6" s="19">
        <v>0.305368745202101</v>
      </c>
      <c r="E6" s="19">
        <v>11.146198273080945</v>
      </c>
      <c r="F6" s="19">
        <v>32.72686215046423</v>
      </c>
      <c r="G6" s="19">
        <v>3.212492098946398</v>
      </c>
      <c r="H6" s="14">
        <v>0.22588504480397398</v>
      </c>
      <c r="I6" s="14">
        <v>0</v>
      </c>
      <c r="J6" s="14">
        <v>0</v>
      </c>
      <c r="K6" s="14">
        <f aca="true" t="shared" si="0" ref="K6:K41">SUM(D6:J6)</f>
        <v>47.616806312497644</v>
      </c>
      <c r="L6" s="14">
        <v>0</v>
      </c>
    </row>
    <row r="7" spans="2:12" ht="12.75">
      <c r="B7" s="9">
        <v>3</v>
      </c>
      <c r="C7" s="10" t="s">
        <v>97</v>
      </c>
      <c r="D7" s="19">
        <v>0.00036210136114189637</v>
      </c>
      <c r="E7" s="19">
        <v>0.2333474229140674</v>
      </c>
      <c r="F7" s="19">
        <v>0.09177657018581475</v>
      </c>
      <c r="G7" s="19">
        <v>0.018009075910959578</v>
      </c>
      <c r="H7" s="14">
        <v>0.005284927014226342</v>
      </c>
      <c r="I7" s="14">
        <v>0</v>
      </c>
      <c r="J7" s="14">
        <v>0</v>
      </c>
      <c r="K7" s="14">
        <f t="shared" si="0"/>
        <v>0.34878009738620996</v>
      </c>
      <c r="L7" s="14">
        <v>0</v>
      </c>
    </row>
    <row r="8" spans="2:12" ht="12.75">
      <c r="B8" s="9">
        <v>4</v>
      </c>
      <c r="C8" s="11" t="s">
        <v>37</v>
      </c>
      <c r="D8" s="19">
        <v>0.027439477852685492</v>
      </c>
      <c r="E8" s="19">
        <v>13.350788310267905</v>
      </c>
      <c r="F8" s="19">
        <v>7.0988553322017784</v>
      </c>
      <c r="G8" s="19">
        <v>1.868173831090519</v>
      </c>
      <c r="H8" s="14">
        <v>0.2838729590315585</v>
      </c>
      <c r="I8" s="14">
        <v>0</v>
      </c>
      <c r="J8" s="14">
        <v>0</v>
      </c>
      <c r="K8" s="14">
        <f t="shared" si="0"/>
        <v>22.629129910444448</v>
      </c>
      <c r="L8" s="14">
        <v>0</v>
      </c>
    </row>
    <row r="9" spans="2:12" ht="12.75">
      <c r="B9" s="9">
        <v>5</v>
      </c>
      <c r="C9" s="11" t="s">
        <v>38</v>
      </c>
      <c r="D9" s="19">
        <v>0.7208763410591265</v>
      </c>
      <c r="E9" s="19">
        <v>17.987938256807926</v>
      </c>
      <c r="F9" s="19">
        <v>9.4742232899292</v>
      </c>
      <c r="G9" s="19">
        <v>0.8963042214801389</v>
      </c>
      <c r="H9" s="14">
        <v>0.4410896849104917</v>
      </c>
      <c r="I9" s="14">
        <v>0</v>
      </c>
      <c r="J9" s="14">
        <v>0</v>
      </c>
      <c r="K9" s="14">
        <f t="shared" si="0"/>
        <v>29.520431794186884</v>
      </c>
      <c r="L9" s="14">
        <v>0</v>
      </c>
    </row>
    <row r="10" spans="2:12" ht="12.75">
      <c r="B10" s="9">
        <v>6</v>
      </c>
      <c r="C10" s="11" t="s">
        <v>39</v>
      </c>
      <c r="D10" s="19">
        <v>0.13230233009384715</v>
      </c>
      <c r="E10" s="19">
        <v>3.319122147071326</v>
      </c>
      <c r="F10" s="19">
        <v>9.088940317816323</v>
      </c>
      <c r="G10" s="19">
        <v>0.25194640693097814</v>
      </c>
      <c r="H10" s="14">
        <v>0.11009394918562938</v>
      </c>
      <c r="I10" s="14">
        <v>0</v>
      </c>
      <c r="J10" s="14">
        <v>0</v>
      </c>
      <c r="K10" s="14">
        <f t="shared" si="0"/>
        <v>12.902405151098103</v>
      </c>
      <c r="L10" s="14">
        <v>0</v>
      </c>
    </row>
    <row r="11" spans="2:12" ht="12.75">
      <c r="B11" s="9">
        <v>7</v>
      </c>
      <c r="C11" s="11" t="s">
        <v>40</v>
      </c>
      <c r="D11" s="19">
        <v>0.0742574527084607</v>
      </c>
      <c r="E11" s="19">
        <v>8.469715713535827</v>
      </c>
      <c r="F11" s="19">
        <v>7.771952866633471</v>
      </c>
      <c r="G11" s="19">
        <v>0.6145066239300089</v>
      </c>
      <c r="H11" s="14">
        <v>0.030864978465734987</v>
      </c>
      <c r="I11" s="14">
        <v>0</v>
      </c>
      <c r="J11" s="14">
        <v>0</v>
      </c>
      <c r="K11" s="14">
        <f t="shared" si="0"/>
        <v>16.961297635273503</v>
      </c>
      <c r="L11" s="14">
        <v>0</v>
      </c>
    </row>
    <row r="12" spans="2:12" ht="12.75">
      <c r="B12" s="9">
        <v>8</v>
      </c>
      <c r="C12" s="10" t="s">
        <v>86</v>
      </c>
      <c r="D12" s="19">
        <v>0</v>
      </c>
      <c r="E12" s="19">
        <v>0</v>
      </c>
      <c r="F12" s="19">
        <v>0</v>
      </c>
      <c r="G12" s="19">
        <v>0</v>
      </c>
      <c r="H12" s="14">
        <v>0</v>
      </c>
      <c r="I12" s="14">
        <v>0</v>
      </c>
      <c r="J12" s="14">
        <v>0</v>
      </c>
      <c r="K12" s="14">
        <f t="shared" si="0"/>
        <v>0</v>
      </c>
      <c r="L12" s="14">
        <v>0</v>
      </c>
    </row>
    <row r="13" spans="2:12" ht="12.75">
      <c r="B13" s="9">
        <v>9</v>
      </c>
      <c r="C13" s="10" t="s">
        <v>87</v>
      </c>
      <c r="D13" s="19">
        <v>0</v>
      </c>
      <c r="E13" s="19">
        <v>0</v>
      </c>
      <c r="F13" s="19">
        <v>0</v>
      </c>
      <c r="G13" s="19">
        <v>0</v>
      </c>
      <c r="H13" s="14">
        <v>0</v>
      </c>
      <c r="I13" s="14">
        <v>0</v>
      </c>
      <c r="J13" s="14">
        <v>0</v>
      </c>
      <c r="K13" s="14">
        <f t="shared" si="0"/>
        <v>0</v>
      </c>
      <c r="L13" s="14">
        <v>0</v>
      </c>
    </row>
    <row r="14" spans="2:12" ht="12.75">
      <c r="B14" s="9">
        <v>10</v>
      </c>
      <c r="C14" s="11" t="s">
        <v>41</v>
      </c>
      <c r="D14" s="19">
        <v>0.05687074151460036</v>
      </c>
      <c r="E14" s="19">
        <v>3.158953946472569</v>
      </c>
      <c r="F14" s="19">
        <v>10.540237852658732</v>
      </c>
      <c r="G14" s="19">
        <v>0.6957059365644874</v>
      </c>
      <c r="H14" s="14">
        <v>0.12874704737615533</v>
      </c>
      <c r="I14" s="14">
        <v>0</v>
      </c>
      <c r="J14" s="14">
        <v>0</v>
      </c>
      <c r="K14" s="14">
        <f t="shared" si="0"/>
        <v>14.580515524586543</v>
      </c>
      <c r="L14" s="14">
        <v>0</v>
      </c>
    </row>
    <row r="15" spans="2:12" ht="12.75">
      <c r="B15" s="9">
        <v>11</v>
      </c>
      <c r="C15" s="11" t="s">
        <v>42</v>
      </c>
      <c r="D15" s="19">
        <v>98.23849697658798</v>
      </c>
      <c r="E15" s="19">
        <v>88.31120505321134</v>
      </c>
      <c r="F15" s="19">
        <v>584.832625648365</v>
      </c>
      <c r="G15" s="19">
        <v>75.20798668045342</v>
      </c>
      <c r="H15" s="14">
        <v>18.14354927035974</v>
      </c>
      <c r="I15" s="14">
        <v>0</v>
      </c>
      <c r="J15" s="14">
        <v>0</v>
      </c>
      <c r="K15" s="14">
        <f t="shared" si="0"/>
        <v>864.7338636289774</v>
      </c>
      <c r="L15" s="14">
        <v>0</v>
      </c>
    </row>
    <row r="16" spans="2:12" ht="12.75">
      <c r="B16" s="9">
        <v>12</v>
      </c>
      <c r="C16" s="11" t="s">
        <v>43</v>
      </c>
      <c r="D16" s="19">
        <v>21.747156469780652</v>
      </c>
      <c r="E16" s="19">
        <v>32.26325644218233</v>
      </c>
      <c r="F16" s="19">
        <v>159.41454932323816</v>
      </c>
      <c r="G16" s="19">
        <v>9.99665553219597</v>
      </c>
      <c r="H16" s="14">
        <v>2.154954851493999</v>
      </c>
      <c r="I16" s="14">
        <v>0</v>
      </c>
      <c r="J16" s="14">
        <v>0</v>
      </c>
      <c r="K16" s="14">
        <f t="shared" si="0"/>
        <v>225.57657261889113</v>
      </c>
      <c r="L16" s="14">
        <v>0</v>
      </c>
    </row>
    <row r="17" spans="2:12" ht="12.75">
      <c r="B17" s="9">
        <v>13</v>
      </c>
      <c r="C17" s="11" t="s">
        <v>88</v>
      </c>
      <c r="D17" s="19">
        <v>0.034997705487356895</v>
      </c>
      <c r="E17" s="19">
        <v>5.363752423685119</v>
      </c>
      <c r="F17" s="19">
        <v>2.5260454932574063</v>
      </c>
      <c r="G17" s="19">
        <v>0.2837644097232061</v>
      </c>
      <c r="H17" s="14">
        <v>0.06898821707252265</v>
      </c>
      <c r="I17" s="14">
        <v>0</v>
      </c>
      <c r="J17" s="14">
        <v>0</v>
      </c>
      <c r="K17" s="14">
        <f t="shared" si="0"/>
        <v>8.27754824922561</v>
      </c>
      <c r="L17" s="14">
        <v>0</v>
      </c>
    </row>
    <row r="18" spans="2:12" ht="12.75">
      <c r="B18" s="9">
        <v>14</v>
      </c>
      <c r="C18" s="11" t="s">
        <v>89</v>
      </c>
      <c r="D18" s="19">
        <v>0.006278923577833085</v>
      </c>
      <c r="E18" s="19">
        <v>5.372963391173976</v>
      </c>
      <c r="F18" s="19">
        <v>1.6452471732870548</v>
      </c>
      <c r="G18" s="19">
        <v>0.11580785706680191</v>
      </c>
      <c r="H18" s="14">
        <v>0.022650298751671353</v>
      </c>
      <c r="I18" s="14">
        <v>0</v>
      </c>
      <c r="J18" s="14">
        <v>0</v>
      </c>
      <c r="K18" s="14">
        <f t="shared" si="0"/>
        <v>7.162947643857336</v>
      </c>
      <c r="L18" s="14">
        <v>0</v>
      </c>
    </row>
    <row r="19" spans="2:12" ht="12.75">
      <c r="B19" s="9">
        <v>15</v>
      </c>
      <c r="C19" s="11" t="s">
        <v>44</v>
      </c>
      <c r="D19" s="19">
        <v>0.13360306805819566</v>
      </c>
      <c r="E19" s="19">
        <v>8.638516287898563</v>
      </c>
      <c r="F19" s="19">
        <v>10.262311376706432</v>
      </c>
      <c r="G19" s="19">
        <v>1.6218963577490082</v>
      </c>
      <c r="H19" s="14">
        <v>0.30550764544095904</v>
      </c>
      <c r="I19" s="14">
        <v>0</v>
      </c>
      <c r="J19" s="14">
        <v>0</v>
      </c>
      <c r="K19" s="14">
        <f t="shared" si="0"/>
        <v>20.961834735853156</v>
      </c>
      <c r="L19" s="14">
        <v>0</v>
      </c>
    </row>
    <row r="20" spans="2:12" ht="12.75">
      <c r="B20" s="9">
        <v>16</v>
      </c>
      <c r="C20" s="11" t="s">
        <v>45</v>
      </c>
      <c r="D20" s="19">
        <v>54.09380962192767</v>
      </c>
      <c r="E20" s="19">
        <v>138.80418645123285</v>
      </c>
      <c r="F20" s="19">
        <v>438.005038161244</v>
      </c>
      <c r="G20" s="19">
        <v>75.35300254255044</v>
      </c>
      <c r="H20" s="14">
        <v>8.815775112287998</v>
      </c>
      <c r="I20" s="14">
        <v>0</v>
      </c>
      <c r="J20" s="14">
        <v>0</v>
      </c>
      <c r="K20" s="14">
        <f t="shared" si="0"/>
        <v>715.0718118892429</v>
      </c>
      <c r="L20" s="14">
        <v>0</v>
      </c>
    </row>
    <row r="21" spans="2:12" ht="12.75">
      <c r="B21" s="9">
        <v>17</v>
      </c>
      <c r="C21" s="11" t="s">
        <v>46</v>
      </c>
      <c r="D21" s="19">
        <v>0.4893998879665101</v>
      </c>
      <c r="E21" s="19">
        <v>16.137577993721894</v>
      </c>
      <c r="F21" s="19">
        <v>36.30372798827051</v>
      </c>
      <c r="G21" s="19">
        <v>3.268740228598131</v>
      </c>
      <c r="H21" s="14">
        <v>0.318377648936603</v>
      </c>
      <c r="I21" s="14">
        <v>0</v>
      </c>
      <c r="J21" s="14">
        <v>0</v>
      </c>
      <c r="K21" s="14">
        <f>SUM(D21:J21)</f>
        <v>56.51782374749365</v>
      </c>
      <c r="L21" s="14">
        <v>0</v>
      </c>
    </row>
    <row r="22" spans="2:12" ht="12.75">
      <c r="B22" s="9">
        <v>18</v>
      </c>
      <c r="C22" s="11" t="s">
        <v>90</v>
      </c>
      <c r="D22" s="19">
        <v>0</v>
      </c>
      <c r="E22" s="19">
        <v>0</v>
      </c>
      <c r="F22" s="19">
        <v>0</v>
      </c>
      <c r="G22" s="19">
        <v>0</v>
      </c>
      <c r="H22" s="14">
        <v>0</v>
      </c>
      <c r="I22" s="14">
        <v>0</v>
      </c>
      <c r="J22" s="14">
        <v>0</v>
      </c>
      <c r="K22" s="14">
        <f t="shared" si="0"/>
        <v>0</v>
      </c>
      <c r="L22" s="14">
        <v>0</v>
      </c>
    </row>
    <row r="23" spans="2:12" ht="12.75">
      <c r="B23" s="9">
        <v>19</v>
      </c>
      <c r="C23" s="11" t="s">
        <v>47</v>
      </c>
      <c r="D23" s="19">
        <v>0.44649508071738175</v>
      </c>
      <c r="E23" s="19">
        <v>11.772343109845886</v>
      </c>
      <c r="F23" s="19">
        <v>31.64476428247219</v>
      </c>
      <c r="G23" s="19">
        <v>3.5136247024652407</v>
      </c>
      <c r="H23" s="14">
        <v>0.5949423029139791</v>
      </c>
      <c r="I23" s="14">
        <v>0</v>
      </c>
      <c r="J23" s="14">
        <v>0</v>
      </c>
      <c r="K23" s="14">
        <f t="shared" si="0"/>
        <v>47.97216947841468</v>
      </c>
      <c r="L23" s="14">
        <v>0</v>
      </c>
    </row>
    <row r="24" spans="2:12" ht="12.75">
      <c r="B24" s="9">
        <v>20</v>
      </c>
      <c r="C24" s="11" t="s">
        <v>48</v>
      </c>
      <c r="D24" s="19">
        <v>662.8562754451333</v>
      </c>
      <c r="E24" s="19">
        <v>400.49442102473256</v>
      </c>
      <c r="F24" s="19">
        <v>2487.3911732420165</v>
      </c>
      <c r="G24" s="19">
        <v>283.684217600299</v>
      </c>
      <c r="H24" s="14">
        <v>49.81391942344232</v>
      </c>
      <c r="I24" s="14">
        <v>0</v>
      </c>
      <c r="J24" s="14">
        <v>0</v>
      </c>
      <c r="K24" s="14">
        <f t="shared" si="0"/>
        <v>3884.2400067356234</v>
      </c>
      <c r="L24" s="14">
        <v>0</v>
      </c>
    </row>
    <row r="25" spans="2:12" ht="12.75">
      <c r="B25" s="9">
        <v>21</v>
      </c>
      <c r="C25" s="11" t="s">
        <v>98</v>
      </c>
      <c r="D25" s="19">
        <v>1.2699999970300514E-07</v>
      </c>
      <c r="E25" s="19">
        <v>0.28284093665842674</v>
      </c>
      <c r="F25" s="19">
        <v>0.10088882280598266</v>
      </c>
      <c r="G25" s="19">
        <v>0.021764695034429838</v>
      </c>
      <c r="H25" s="14">
        <v>0.00025375445154605843</v>
      </c>
      <c r="I25" s="14">
        <v>0</v>
      </c>
      <c r="J25" s="14">
        <v>0</v>
      </c>
      <c r="K25" s="14">
        <f t="shared" si="0"/>
        <v>0.405748335950385</v>
      </c>
      <c r="L25" s="14">
        <v>0</v>
      </c>
    </row>
    <row r="26" spans="2:12" ht="12.75">
      <c r="B26" s="9">
        <v>22</v>
      </c>
      <c r="C26" s="11" t="s">
        <v>91</v>
      </c>
      <c r="D26" s="19">
        <v>0.02067357024947588</v>
      </c>
      <c r="E26" s="19">
        <v>0.31857755776017893</v>
      </c>
      <c r="F26" s="19">
        <v>1.5501538523476628</v>
      </c>
      <c r="G26" s="19">
        <v>0.03850913157402186</v>
      </c>
      <c r="H26" s="14">
        <v>0</v>
      </c>
      <c r="I26" s="14">
        <v>0</v>
      </c>
      <c r="J26" s="14">
        <v>0</v>
      </c>
      <c r="K26" s="14">
        <f t="shared" si="0"/>
        <v>1.9279141119313394</v>
      </c>
      <c r="L26" s="14">
        <v>0</v>
      </c>
    </row>
    <row r="27" spans="2:12" ht="12.75">
      <c r="B27" s="9">
        <v>23</v>
      </c>
      <c r="C27" s="11" t="s">
        <v>100</v>
      </c>
      <c r="D27" s="19">
        <v>0</v>
      </c>
      <c r="E27" s="19">
        <v>0</v>
      </c>
      <c r="F27" s="19">
        <v>0.0028036251672357176</v>
      </c>
      <c r="G27" s="19">
        <v>0</v>
      </c>
      <c r="H27" s="14">
        <v>0</v>
      </c>
      <c r="I27" s="14">
        <v>0</v>
      </c>
      <c r="J27" s="14">
        <v>0</v>
      </c>
      <c r="K27" s="14">
        <f t="shared" si="0"/>
        <v>0.0028036251672357176</v>
      </c>
      <c r="L27" s="14">
        <v>0</v>
      </c>
    </row>
    <row r="28" spans="2:12" ht="12.75">
      <c r="B28" s="9">
        <v>24</v>
      </c>
      <c r="C28" s="11" t="s">
        <v>92</v>
      </c>
      <c r="D28" s="19">
        <v>0</v>
      </c>
      <c r="E28" s="19">
        <v>0.6714341955976731</v>
      </c>
      <c r="F28" s="19">
        <v>0.843199387044687</v>
      </c>
      <c r="G28" s="19">
        <v>0.001858513159913353</v>
      </c>
      <c r="H28" s="14">
        <v>0</v>
      </c>
      <c r="I28" s="14">
        <v>0</v>
      </c>
      <c r="J28" s="14">
        <v>0</v>
      </c>
      <c r="K28" s="14">
        <f t="shared" si="0"/>
        <v>1.5164920958022734</v>
      </c>
      <c r="L28" s="14">
        <v>0</v>
      </c>
    </row>
    <row r="29" spans="2:12" ht="12.75">
      <c r="B29" s="9">
        <v>25</v>
      </c>
      <c r="C29" s="11" t="s">
        <v>49</v>
      </c>
      <c r="D29" s="19">
        <v>61.74520664929722</v>
      </c>
      <c r="E29" s="19">
        <v>108.3420892163267</v>
      </c>
      <c r="F29" s="19">
        <v>408.10229972696766</v>
      </c>
      <c r="G29" s="19">
        <v>30.834989625459922</v>
      </c>
      <c r="H29" s="14">
        <v>5.359195159080368</v>
      </c>
      <c r="I29" s="14">
        <v>0</v>
      </c>
      <c r="J29" s="14">
        <v>0</v>
      </c>
      <c r="K29" s="14">
        <f t="shared" si="0"/>
        <v>614.3837803771319</v>
      </c>
      <c r="L29" s="14">
        <v>0</v>
      </c>
    </row>
    <row r="30" spans="2:12" ht="12.75">
      <c r="B30" s="9">
        <v>26</v>
      </c>
      <c r="C30" s="11" t="s">
        <v>50</v>
      </c>
      <c r="D30" s="19">
        <v>0.12652802655266487</v>
      </c>
      <c r="E30" s="19">
        <v>12.17241938244598</v>
      </c>
      <c r="F30" s="19">
        <v>12.526775678982016</v>
      </c>
      <c r="G30" s="19">
        <v>1.585587597262881</v>
      </c>
      <c r="H30" s="14">
        <v>0.6946246590632422</v>
      </c>
      <c r="I30" s="14">
        <v>0</v>
      </c>
      <c r="J30" s="14">
        <v>0</v>
      </c>
      <c r="K30" s="14">
        <f t="shared" si="0"/>
        <v>27.105935344306783</v>
      </c>
      <c r="L30" s="14">
        <v>0</v>
      </c>
    </row>
    <row r="31" spans="2:12" ht="12.75">
      <c r="B31" s="9">
        <v>27</v>
      </c>
      <c r="C31" s="11" t="s">
        <v>15</v>
      </c>
      <c r="D31" s="19">
        <v>0.37189309305102075</v>
      </c>
      <c r="E31" s="19">
        <v>1.8680682479242838</v>
      </c>
      <c r="F31" s="19">
        <v>21.71459804051975</v>
      </c>
      <c r="G31" s="19">
        <v>4.4955876132537345</v>
      </c>
      <c r="H31" s="14">
        <v>0</v>
      </c>
      <c r="I31" s="14">
        <v>0</v>
      </c>
      <c r="J31" s="14">
        <v>0</v>
      </c>
      <c r="K31" s="14">
        <f t="shared" si="0"/>
        <v>28.450146994748792</v>
      </c>
      <c r="L31" s="14">
        <v>0</v>
      </c>
    </row>
    <row r="32" spans="2:12" ht="12.75">
      <c r="B32" s="9">
        <v>28</v>
      </c>
      <c r="C32" s="11" t="s">
        <v>93</v>
      </c>
      <c r="D32" s="19">
        <v>0.03967606790067216</v>
      </c>
      <c r="E32" s="19">
        <v>1.7227232802863515</v>
      </c>
      <c r="F32" s="19">
        <v>2.573982395396699</v>
      </c>
      <c r="G32" s="19">
        <v>0.2786497659980701</v>
      </c>
      <c r="H32" s="14">
        <v>0.06955572706879115</v>
      </c>
      <c r="I32" s="14">
        <v>0</v>
      </c>
      <c r="J32" s="14">
        <v>0</v>
      </c>
      <c r="K32" s="14">
        <f t="shared" si="0"/>
        <v>4.684587236650584</v>
      </c>
      <c r="L32" s="14">
        <v>0</v>
      </c>
    </row>
    <row r="33" spans="2:12" ht="12.75">
      <c r="B33" s="9">
        <v>29</v>
      </c>
      <c r="C33" s="11" t="s">
        <v>51</v>
      </c>
      <c r="D33" s="19">
        <v>0.3465791857131815</v>
      </c>
      <c r="E33" s="19">
        <v>11.659598884096324</v>
      </c>
      <c r="F33" s="19">
        <v>36.09884877823595</v>
      </c>
      <c r="G33" s="19">
        <v>0.8486673425187716</v>
      </c>
      <c r="H33" s="14">
        <v>1.4297710488787003</v>
      </c>
      <c r="I33" s="14">
        <v>0</v>
      </c>
      <c r="J33" s="14">
        <v>0</v>
      </c>
      <c r="K33" s="14">
        <f t="shared" si="0"/>
        <v>50.38346523944293</v>
      </c>
      <c r="L33" s="14">
        <v>0</v>
      </c>
    </row>
    <row r="34" spans="2:12" ht="12.75">
      <c r="B34" s="9">
        <v>30</v>
      </c>
      <c r="C34" s="11" t="s">
        <v>52</v>
      </c>
      <c r="D34" s="19">
        <v>0.6664211367212254</v>
      </c>
      <c r="E34" s="19">
        <v>14.168330277256183</v>
      </c>
      <c r="F34" s="19">
        <v>34.34244866057183</v>
      </c>
      <c r="G34" s="19">
        <v>3.5477807142787907</v>
      </c>
      <c r="H34" s="14">
        <v>1.95024561983573</v>
      </c>
      <c r="I34" s="14">
        <v>0</v>
      </c>
      <c r="J34" s="14">
        <v>0</v>
      </c>
      <c r="K34" s="14">
        <f t="shared" si="0"/>
        <v>54.67522640866376</v>
      </c>
      <c r="L34" s="14">
        <v>0</v>
      </c>
    </row>
    <row r="35" spans="2:12" ht="12.75">
      <c r="B35" s="9">
        <v>31</v>
      </c>
      <c r="C35" s="11" t="s">
        <v>94</v>
      </c>
      <c r="D35" s="19">
        <v>3.1034192946799266E-06</v>
      </c>
      <c r="E35" s="19">
        <v>0.09643748882871225</v>
      </c>
      <c r="F35" s="19">
        <v>0.4174303446847473</v>
      </c>
      <c r="G35" s="19">
        <v>0.11303562259033985</v>
      </c>
      <c r="H35" s="14">
        <v>6.141493538694479E-05</v>
      </c>
      <c r="I35" s="14">
        <v>0</v>
      </c>
      <c r="J35" s="14">
        <v>0</v>
      </c>
      <c r="K35" s="14">
        <f t="shared" si="0"/>
        <v>0.6269679744584811</v>
      </c>
      <c r="L35" s="14">
        <v>0</v>
      </c>
    </row>
    <row r="36" spans="2:12" ht="12.75">
      <c r="B36" s="9">
        <v>32</v>
      </c>
      <c r="C36" s="11" t="s">
        <v>53</v>
      </c>
      <c r="D36" s="19">
        <v>205.9922838445405</v>
      </c>
      <c r="E36" s="19">
        <v>36.87291810602061</v>
      </c>
      <c r="F36" s="19">
        <v>291.98549314591025</v>
      </c>
      <c r="G36" s="19">
        <v>45.048681935279376</v>
      </c>
      <c r="H36" s="14">
        <v>4.86221155635717</v>
      </c>
      <c r="I36" s="14">
        <v>0</v>
      </c>
      <c r="J36" s="14">
        <v>0</v>
      </c>
      <c r="K36" s="14">
        <f t="shared" si="0"/>
        <v>584.7615885881078</v>
      </c>
      <c r="L36" s="14">
        <v>0</v>
      </c>
    </row>
    <row r="37" spans="2:12" ht="12.75">
      <c r="B37" s="9">
        <v>33</v>
      </c>
      <c r="C37" s="11" t="s">
        <v>101</v>
      </c>
      <c r="D37" s="19">
        <v>46.581895899131574</v>
      </c>
      <c r="E37" s="19">
        <v>100.6990099442972</v>
      </c>
      <c r="F37" s="19">
        <v>320.5469039443838</v>
      </c>
      <c r="G37" s="19">
        <v>41.216555842921366</v>
      </c>
      <c r="H37" s="14">
        <v>14.027601055113896</v>
      </c>
      <c r="I37" s="14">
        <v>0</v>
      </c>
      <c r="J37" s="14">
        <v>0</v>
      </c>
      <c r="K37" s="14">
        <f>SUM(D37:J37)</f>
        <v>523.0719666858479</v>
      </c>
      <c r="L37" s="14">
        <v>0</v>
      </c>
    </row>
    <row r="38" spans="2:12" ht="12.75">
      <c r="B38" s="9">
        <v>34</v>
      </c>
      <c r="C38" s="11" t="s">
        <v>95</v>
      </c>
      <c r="D38" s="19">
        <v>0.014719804702018256</v>
      </c>
      <c r="E38" s="19">
        <v>0.9109900664761197</v>
      </c>
      <c r="F38" s="19">
        <v>0.33068124598418214</v>
      </c>
      <c r="G38" s="19">
        <v>5.995007971544406</v>
      </c>
      <c r="H38" s="14">
        <v>0</v>
      </c>
      <c r="I38" s="14">
        <v>0</v>
      </c>
      <c r="J38" s="14">
        <v>0</v>
      </c>
      <c r="K38" s="14">
        <f t="shared" si="0"/>
        <v>7.251399088706727</v>
      </c>
      <c r="L38" s="14">
        <v>0</v>
      </c>
    </row>
    <row r="39" spans="2:12" ht="12.75">
      <c r="B39" s="9">
        <v>35</v>
      </c>
      <c r="C39" s="11" t="s">
        <v>54</v>
      </c>
      <c r="D39" s="19">
        <v>2.260182878621251</v>
      </c>
      <c r="E39" s="19">
        <v>54.40044167192208</v>
      </c>
      <c r="F39" s="19">
        <v>159.66667546037039</v>
      </c>
      <c r="G39" s="19">
        <v>10.827685586670036</v>
      </c>
      <c r="H39" s="14">
        <v>1.932773736351471</v>
      </c>
      <c r="I39" s="14">
        <v>0</v>
      </c>
      <c r="J39" s="14">
        <v>0</v>
      </c>
      <c r="K39" s="14">
        <f t="shared" si="0"/>
        <v>229.08775933393522</v>
      </c>
      <c r="L39" s="14">
        <v>0</v>
      </c>
    </row>
    <row r="40" spans="2:12" ht="12.75">
      <c r="B40" s="9">
        <v>36</v>
      </c>
      <c r="C40" s="11" t="s">
        <v>55</v>
      </c>
      <c r="D40" s="19">
        <v>0.16542495263602935</v>
      </c>
      <c r="E40" s="19">
        <v>2.5386144774797526</v>
      </c>
      <c r="F40" s="19">
        <v>5.490142288250638</v>
      </c>
      <c r="G40" s="19">
        <v>0.631737108622318</v>
      </c>
      <c r="H40" s="14">
        <v>0.018966003797751707</v>
      </c>
      <c r="I40" s="14">
        <v>0</v>
      </c>
      <c r="J40" s="14">
        <v>0</v>
      </c>
      <c r="K40" s="14">
        <f t="shared" si="0"/>
        <v>8.844884830786489</v>
      </c>
      <c r="L40" s="14">
        <v>0</v>
      </c>
    </row>
    <row r="41" spans="2:12" ht="12.75">
      <c r="B41" s="9">
        <v>37</v>
      </c>
      <c r="C41" s="11" t="s">
        <v>56</v>
      </c>
      <c r="D41" s="19">
        <v>2.8979198030804003</v>
      </c>
      <c r="E41" s="19">
        <v>92.55260474525858</v>
      </c>
      <c r="F41" s="19">
        <v>601.258361658687</v>
      </c>
      <c r="G41" s="19">
        <v>161.03214627539012</v>
      </c>
      <c r="H41" s="14">
        <v>10.992545162901243</v>
      </c>
      <c r="I41" s="14">
        <v>0</v>
      </c>
      <c r="J41" s="14">
        <v>0</v>
      </c>
      <c r="K41" s="14">
        <f t="shared" si="0"/>
        <v>868.7335776453174</v>
      </c>
      <c r="L41" s="14">
        <v>0</v>
      </c>
    </row>
    <row r="42" spans="2:12" ht="15">
      <c r="B42" s="12" t="s">
        <v>11</v>
      </c>
      <c r="C42" s="3"/>
      <c r="D42" s="16">
        <f>SUM(D5:D41)</f>
        <v>1160.593398511645</v>
      </c>
      <c r="E42" s="16">
        <f>SUM(E5:E41)</f>
        <v>1204.4501806219678</v>
      </c>
      <c r="F42" s="16">
        <f>SUM(F5:F41)</f>
        <v>5726.4705471672905</v>
      </c>
      <c r="G42" s="16">
        <f aca="true" t="shared" si="1" ref="G42:L42">SUM(G5:G41)</f>
        <v>767.1431294871613</v>
      </c>
      <c r="H42" s="16">
        <f t="shared" si="1"/>
        <v>122.80337319696771</v>
      </c>
      <c r="I42" s="16">
        <f t="shared" si="1"/>
        <v>0</v>
      </c>
      <c r="J42" s="16">
        <f t="shared" si="1"/>
        <v>0</v>
      </c>
      <c r="K42" s="16">
        <f t="shared" si="1"/>
        <v>8981.46062898503</v>
      </c>
      <c r="L42" s="16">
        <f t="shared" si="1"/>
        <v>0</v>
      </c>
    </row>
    <row r="43" ht="12.75">
      <c r="B43" t="s">
        <v>72</v>
      </c>
    </row>
    <row r="44" spans="5:6" ht="12.75">
      <c r="E44" s="17"/>
      <c r="F44" s="18"/>
    </row>
  </sheetData>
  <sheetProtection/>
  <mergeCells count="2">
    <mergeCell ref="B2:L2"/>
    <mergeCell ref="B3:L3"/>
  </mergeCells>
  <dataValidations count="1">
    <dataValidation type="custom" allowBlank="1" showInputMessage="1" showErrorMessage="1" prompt="This cell can contain only positive decimal numbers with at most 8 digits to the left of the point and 4 digits to the right. Blank cells will be taken as zero." errorTitle="Invalid Data" error="This cell can contain only positive decimal numbers with at most 8 digits to the left of the point and 4 digits to the right." sqref="F44">
      <formula1>AND(F44&gt;=0,TRUNC(F44,0)&lt;=99999999,TRUNC(F44*10000,0)=F44*10000)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Yugandhar Kongara</cp:lastModifiedBy>
  <cp:lastPrinted>2014-03-24T10:58:12Z</cp:lastPrinted>
  <dcterms:created xsi:type="dcterms:W3CDTF">2014-01-06T04:43:23Z</dcterms:created>
  <dcterms:modified xsi:type="dcterms:W3CDTF">2022-02-07T17:10:48Z</dcterms:modified>
  <cp:category/>
  <cp:version/>
  <cp:contentType/>
  <cp:contentStatus/>
</cp:coreProperties>
</file>